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90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'!$A$4:$K$43</definedName>
  </definedNames>
  <calcPr calcId="144525"/>
</workbook>
</file>

<file path=xl/calcChain.xml><?xml version="1.0" encoding="utf-8"?>
<calcChain xmlns="http://schemas.openxmlformats.org/spreadsheetml/2006/main">
  <c r="BK39" i="8" l="1"/>
  <c r="BK36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Z51" i="8"/>
  <c r="AA51" i="8"/>
  <c r="AB51" i="8"/>
  <c r="AC51" i="8"/>
  <c r="AD51" i="8"/>
  <c r="AE51" i="8"/>
  <c r="AF51" i="8"/>
  <c r="AG51" i="8"/>
  <c r="AH51" i="8"/>
  <c r="AI51" i="8"/>
  <c r="AJ51" i="8"/>
  <c r="AK51" i="8"/>
  <c r="AL51" i="8"/>
  <c r="AM51" i="8"/>
  <c r="AN51" i="8"/>
  <c r="AO51" i="8"/>
  <c r="AP51" i="8"/>
  <c r="AQ51" i="8"/>
  <c r="AR51" i="8"/>
  <c r="AS51" i="8"/>
  <c r="AT51" i="8"/>
  <c r="AU51" i="8"/>
  <c r="AV51" i="8"/>
  <c r="AW51" i="8"/>
  <c r="AX51" i="8"/>
  <c r="AY51" i="8"/>
  <c r="AZ51" i="8"/>
  <c r="BA51" i="8"/>
  <c r="BB51" i="8"/>
  <c r="BC51" i="8"/>
  <c r="BD51" i="8"/>
  <c r="BE51" i="8"/>
  <c r="BF51" i="8"/>
  <c r="BG51" i="8"/>
  <c r="BH51" i="8"/>
  <c r="BI51" i="8"/>
  <c r="BJ51" i="8"/>
  <c r="C51" i="8"/>
  <c r="BK50" i="8"/>
  <c r="J37" i="9"/>
  <c r="BK38" i="8"/>
  <c r="BK40" i="8"/>
  <c r="BK8" i="8" l="1"/>
  <c r="BK9" i="8" s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1" i="8"/>
  <c r="BK12" i="8" s="1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R28" i="8" s="1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3" i="8"/>
  <c r="BK24" i="8"/>
  <c r="BK25" i="8"/>
  <c r="BK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BK32" i="8"/>
  <c r="BK33" i="8" s="1"/>
  <c r="C33" i="8"/>
  <c r="D33" i="8"/>
  <c r="E33" i="8"/>
  <c r="F33" i="8"/>
  <c r="G33" i="8"/>
  <c r="G45" i="8" s="1"/>
  <c r="H33" i="8"/>
  <c r="I33" i="8"/>
  <c r="J33" i="8"/>
  <c r="K33" i="8"/>
  <c r="L33" i="8"/>
  <c r="M33" i="8"/>
  <c r="N33" i="8"/>
  <c r="N45" i="8" s="1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BK35" i="8"/>
  <c r="BK37" i="8"/>
  <c r="BK41" i="8"/>
  <c r="BK42" i="8"/>
  <c r="BK43" i="8"/>
  <c r="C44" i="8"/>
  <c r="D44" i="8"/>
  <c r="E44" i="8"/>
  <c r="F44" i="8"/>
  <c r="F45" i="8" s="1"/>
  <c r="G44" i="8"/>
  <c r="H44" i="8"/>
  <c r="I44" i="8"/>
  <c r="J44" i="8"/>
  <c r="J45" i="8" s="1"/>
  <c r="K44" i="8"/>
  <c r="L44" i="8"/>
  <c r="M44" i="8"/>
  <c r="N44" i="8"/>
  <c r="O44" i="8"/>
  <c r="P44" i="8"/>
  <c r="Q44" i="8"/>
  <c r="R44" i="8"/>
  <c r="R45" i="8" s="1"/>
  <c r="S44" i="8"/>
  <c r="T44" i="8"/>
  <c r="U44" i="8"/>
  <c r="V44" i="8"/>
  <c r="V45" i="8" s="1"/>
  <c r="W44" i="8"/>
  <c r="X44" i="8"/>
  <c r="Y44" i="8"/>
  <c r="Z44" i="8"/>
  <c r="Z45" i="8" s="1"/>
  <c r="AA44" i="8"/>
  <c r="AB44" i="8"/>
  <c r="AC44" i="8"/>
  <c r="AD44" i="8"/>
  <c r="AD45" i="8" s="1"/>
  <c r="AE44" i="8"/>
  <c r="AF44" i="8"/>
  <c r="AG44" i="8"/>
  <c r="AH44" i="8"/>
  <c r="AH45" i="8" s="1"/>
  <c r="AI44" i="8"/>
  <c r="AJ44" i="8"/>
  <c r="AK44" i="8"/>
  <c r="AL44" i="8"/>
  <c r="AL45" i="8" s="1"/>
  <c r="AM44" i="8"/>
  <c r="AN44" i="8"/>
  <c r="AO44" i="8"/>
  <c r="AP44" i="8"/>
  <c r="AP45" i="8" s="1"/>
  <c r="AQ44" i="8"/>
  <c r="AR44" i="8"/>
  <c r="AS44" i="8"/>
  <c r="AT44" i="8"/>
  <c r="AT45" i="8" s="1"/>
  <c r="AU44" i="8"/>
  <c r="AV44" i="8"/>
  <c r="AW44" i="8"/>
  <c r="AX44" i="8"/>
  <c r="AX45" i="8" s="1"/>
  <c r="AY44" i="8"/>
  <c r="AZ44" i="8"/>
  <c r="BA44" i="8"/>
  <c r="BB44" i="8"/>
  <c r="BB45" i="8" s="1"/>
  <c r="BC44" i="8"/>
  <c r="BD44" i="8"/>
  <c r="BE44" i="8"/>
  <c r="BF44" i="8"/>
  <c r="BF45" i="8" s="1"/>
  <c r="BG44" i="8"/>
  <c r="BH44" i="8"/>
  <c r="BH45" i="8" s="1"/>
  <c r="BI44" i="8"/>
  <c r="BJ44" i="8"/>
  <c r="BJ45" i="8" s="1"/>
  <c r="BK49" i="8"/>
  <c r="BK51" i="8" s="1"/>
  <c r="BK55" i="8"/>
  <c r="C56" i="8"/>
  <c r="C60" i="8" s="1"/>
  <c r="D56" i="8"/>
  <c r="E56" i="8"/>
  <c r="F56" i="8"/>
  <c r="G56" i="8"/>
  <c r="H56" i="8"/>
  <c r="I56" i="8"/>
  <c r="J56" i="8"/>
  <c r="K56" i="8"/>
  <c r="L56" i="8"/>
  <c r="M56" i="8"/>
  <c r="N56" i="8"/>
  <c r="N60" i="8" s="1"/>
  <c r="O56" i="8"/>
  <c r="P56" i="8"/>
  <c r="Q56" i="8"/>
  <c r="R56" i="8"/>
  <c r="R60" i="8" s="1"/>
  <c r="S56" i="8"/>
  <c r="T56" i="8"/>
  <c r="U56" i="8"/>
  <c r="V56" i="8"/>
  <c r="V60" i="8" s="1"/>
  <c r="W56" i="8"/>
  <c r="X56" i="8"/>
  <c r="Y56" i="8"/>
  <c r="Z56" i="8"/>
  <c r="Z60" i="8" s="1"/>
  <c r="AA56" i="8"/>
  <c r="AB56" i="8"/>
  <c r="AC56" i="8"/>
  <c r="AD56" i="8"/>
  <c r="AD60" i="8" s="1"/>
  <c r="AE56" i="8"/>
  <c r="AF56" i="8"/>
  <c r="AG56" i="8"/>
  <c r="AH56" i="8"/>
  <c r="AH60" i="8" s="1"/>
  <c r="AI56" i="8"/>
  <c r="AJ56" i="8"/>
  <c r="AK56" i="8"/>
  <c r="AL56" i="8"/>
  <c r="AL60" i="8" s="1"/>
  <c r="AM56" i="8"/>
  <c r="AN56" i="8"/>
  <c r="AO56" i="8"/>
  <c r="AP56" i="8"/>
  <c r="AP60" i="8" s="1"/>
  <c r="AQ56" i="8"/>
  <c r="AR56" i="8"/>
  <c r="AS56" i="8"/>
  <c r="AT56" i="8"/>
  <c r="AT60" i="8" s="1"/>
  <c r="AU56" i="8"/>
  <c r="AV56" i="8"/>
  <c r="AW56" i="8"/>
  <c r="AX56" i="8"/>
  <c r="AX60" i="8" s="1"/>
  <c r="AY56" i="8"/>
  <c r="AZ56" i="8"/>
  <c r="BA56" i="8"/>
  <c r="BB56" i="8"/>
  <c r="BB60" i="8" s="1"/>
  <c r="BC56" i="8"/>
  <c r="BD56" i="8"/>
  <c r="BE56" i="8"/>
  <c r="BF56" i="8"/>
  <c r="BF60" i="8" s="1"/>
  <c r="BG56" i="8"/>
  <c r="BH56" i="8"/>
  <c r="BI56" i="8"/>
  <c r="BJ56" i="8"/>
  <c r="BJ60" i="8" s="1"/>
  <c r="BK58" i="8"/>
  <c r="BK59" i="8" s="1"/>
  <c r="C59" i="8"/>
  <c r="D59" i="8"/>
  <c r="E59" i="8"/>
  <c r="E60" i="8" s="1"/>
  <c r="F59" i="8"/>
  <c r="G59" i="8"/>
  <c r="H59" i="8"/>
  <c r="I59" i="8"/>
  <c r="J59" i="8"/>
  <c r="K59" i="8"/>
  <c r="L59" i="8"/>
  <c r="M59" i="8"/>
  <c r="N59" i="8"/>
  <c r="O59" i="8"/>
  <c r="P59" i="8"/>
  <c r="P60" i="8" s="1"/>
  <c r="Q59" i="8"/>
  <c r="R59" i="8"/>
  <c r="S59" i="8"/>
  <c r="T59" i="8"/>
  <c r="T60" i="8" s="1"/>
  <c r="U59" i="8"/>
  <c r="V59" i="8"/>
  <c r="W59" i="8"/>
  <c r="X59" i="8"/>
  <c r="Y59" i="8"/>
  <c r="Z59" i="8"/>
  <c r="AA59" i="8"/>
  <c r="AB59" i="8"/>
  <c r="AC59" i="8"/>
  <c r="AD59" i="8"/>
  <c r="AE59" i="8"/>
  <c r="AF59" i="8"/>
  <c r="AF60" i="8" s="1"/>
  <c r="AG59" i="8"/>
  <c r="AH59" i="8"/>
  <c r="AI59" i="8"/>
  <c r="AJ59" i="8"/>
  <c r="AJ60" i="8" s="1"/>
  <c r="AK59" i="8"/>
  <c r="AL59" i="8"/>
  <c r="AM59" i="8"/>
  <c r="AN59" i="8"/>
  <c r="AO59" i="8"/>
  <c r="AP59" i="8"/>
  <c r="AQ59" i="8"/>
  <c r="AR59" i="8"/>
  <c r="AS59" i="8"/>
  <c r="AT59" i="8"/>
  <c r="AU59" i="8"/>
  <c r="AV59" i="8"/>
  <c r="AV60" i="8" s="1"/>
  <c r="AW59" i="8"/>
  <c r="AX59" i="8"/>
  <c r="AY59" i="8"/>
  <c r="AZ59" i="8"/>
  <c r="AZ60" i="8" s="1"/>
  <c r="BA59" i="8"/>
  <c r="BB59" i="8"/>
  <c r="BC59" i="8"/>
  <c r="BD59" i="8"/>
  <c r="BE59" i="8"/>
  <c r="BF59" i="8"/>
  <c r="BG59" i="8"/>
  <c r="BH59" i="8"/>
  <c r="BI59" i="8"/>
  <c r="BJ59" i="8"/>
  <c r="G60" i="8"/>
  <c r="K60" i="8"/>
  <c r="X60" i="8"/>
  <c r="AB60" i="8"/>
  <c r="AN60" i="8"/>
  <c r="AR60" i="8"/>
  <c r="BD60" i="8"/>
  <c r="BH60" i="8"/>
  <c r="BK64" i="8"/>
  <c r="BK65" i="8" s="1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Y65" i="8"/>
  <c r="Z65" i="8"/>
  <c r="AA65" i="8"/>
  <c r="AB65" i="8"/>
  <c r="AC65" i="8"/>
  <c r="AD65" i="8"/>
  <c r="AE65" i="8"/>
  <c r="AF65" i="8"/>
  <c r="AG65" i="8"/>
  <c r="AH65" i="8"/>
  <c r="AI65" i="8"/>
  <c r="AJ65" i="8"/>
  <c r="AK65" i="8"/>
  <c r="AL65" i="8"/>
  <c r="AM65" i="8"/>
  <c r="AN65" i="8"/>
  <c r="AO65" i="8"/>
  <c r="AP65" i="8"/>
  <c r="AQ65" i="8"/>
  <c r="AR65" i="8"/>
  <c r="AS65" i="8"/>
  <c r="AT65" i="8"/>
  <c r="AU65" i="8"/>
  <c r="AV65" i="8"/>
  <c r="AW65" i="8"/>
  <c r="AX65" i="8"/>
  <c r="AY65" i="8"/>
  <c r="AZ65" i="8"/>
  <c r="BA65" i="8"/>
  <c r="BB65" i="8"/>
  <c r="BC65" i="8"/>
  <c r="BD65" i="8"/>
  <c r="BE65" i="8"/>
  <c r="BF65" i="8"/>
  <c r="BG65" i="8"/>
  <c r="BH65" i="8"/>
  <c r="BI65" i="8"/>
  <c r="BJ65" i="8"/>
  <c r="BK70" i="8"/>
  <c r="BK71" i="8" s="1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Z71" i="8"/>
  <c r="AA71" i="8"/>
  <c r="AB71" i="8"/>
  <c r="AC71" i="8"/>
  <c r="AD71" i="8"/>
  <c r="AE71" i="8"/>
  <c r="AF71" i="8"/>
  <c r="AG71" i="8"/>
  <c r="AH71" i="8"/>
  <c r="AI71" i="8"/>
  <c r="AJ71" i="8"/>
  <c r="AK71" i="8"/>
  <c r="AL71" i="8"/>
  <c r="AM71" i="8"/>
  <c r="AN71" i="8"/>
  <c r="AO71" i="8"/>
  <c r="AP71" i="8"/>
  <c r="AQ71" i="8"/>
  <c r="AR71" i="8"/>
  <c r="AS71" i="8"/>
  <c r="AT71" i="8"/>
  <c r="AU71" i="8"/>
  <c r="AV71" i="8"/>
  <c r="AW71" i="8"/>
  <c r="AX71" i="8"/>
  <c r="AY71" i="8"/>
  <c r="AZ71" i="8"/>
  <c r="BA71" i="8"/>
  <c r="BB71" i="8"/>
  <c r="BC71" i="8"/>
  <c r="BD71" i="8"/>
  <c r="BE71" i="8"/>
  <c r="BF71" i="8"/>
  <c r="BG71" i="8"/>
  <c r="BH71" i="8"/>
  <c r="BI71" i="8"/>
  <c r="BJ71" i="8"/>
  <c r="F42" i="9"/>
  <c r="D42" i="9"/>
  <c r="J5" i="9"/>
  <c r="K42" i="9"/>
  <c r="E42" i="9"/>
  <c r="C42" i="9"/>
  <c r="I42" i="9"/>
  <c r="H42" i="9"/>
  <c r="G42" i="9"/>
  <c r="J41" i="9"/>
  <c r="J40" i="9"/>
  <c r="J39" i="9"/>
  <c r="J38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BD45" i="8" l="1"/>
  <c r="AZ45" i="8"/>
  <c r="AV45" i="8"/>
  <c r="AR45" i="8"/>
  <c r="AN45" i="8"/>
  <c r="AJ45" i="8"/>
  <c r="AF45" i="8"/>
  <c r="AB45" i="8"/>
  <c r="X45" i="8"/>
  <c r="T45" i="8"/>
  <c r="P45" i="8"/>
  <c r="L45" i="8"/>
  <c r="H45" i="8"/>
  <c r="I60" i="8"/>
  <c r="AE28" i="8"/>
  <c r="Y28" i="8"/>
  <c r="BK56" i="8"/>
  <c r="BK60" i="8" s="1"/>
  <c r="AL28" i="8"/>
  <c r="AL67" i="8" s="1"/>
  <c r="BI45" i="8"/>
  <c r="BG45" i="8"/>
  <c r="BE45" i="8"/>
  <c r="BC45" i="8"/>
  <c r="BA45" i="8"/>
  <c r="AY45" i="8"/>
  <c r="AW45" i="8"/>
  <c r="AU45" i="8"/>
  <c r="AS45" i="8"/>
  <c r="AQ45" i="8"/>
  <c r="AO45" i="8"/>
  <c r="AM45" i="8"/>
  <c r="AK45" i="8"/>
  <c r="AI45" i="8"/>
  <c r="AG45" i="8"/>
  <c r="AE45" i="8"/>
  <c r="AC45" i="8"/>
  <c r="AA45" i="8"/>
  <c r="Y45" i="8"/>
  <c r="W45" i="8"/>
  <c r="U45" i="8"/>
  <c r="Q45" i="8"/>
  <c r="O45" i="8"/>
  <c r="M45" i="8"/>
  <c r="K45" i="8"/>
  <c r="I45" i="8"/>
  <c r="E45" i="8"/>
  <c r="C45" i="8"/>
  <c r="BB28" i="8"/>
  <c r="BB67" i="8" s="1"/>
  <c r="BJ28" i="8"/>
  <c r="BJ67" i="8" s="1"/>
  <c r="AT28" i="8"/>
  <c r="AT67" i="8" s="1"/>
  <c r="H28" i="8"/>
  <c r="BH28" i="8"/>
  <c r="BH67" i="8" s="1"/>
  <c r="BF28" i="8"/>
  <c r="BF67" i="8" s="1"/>
  <c r="BD28" i="8"/>
  <c r="BD67" i="8" s="1"/>
  <c r="AZ28" i="8"/>
  <c r="AZ67" i="8" s="1"/>
  <c r="AX28" i="8"/>
  <c r="AX67" i="8" s="1"/>
  <c r="AV28" i="8"/>
  <c r="AV67" i="8" s="1"/>
  <c r="AR28" i="8"/>
  <c r="AP28" i="8"/>
  <c r="AP67" i="8" s="1"/>
  <c r="AN28" i="8"/>
  <c r="AN67" i="8" s="1"/>
  <c r="AJ28" i="8"/>
  <c r="AJ67" i="8" s="1"/>
  <c r="AH28" i="8"/>
  <c r="AH67" i="8" s="1"/>
  <c r="Z28" i="8"/>
  <c r="Z67" i="8" s="1"/>
  <c r="X28" i="8"/>
  <c r="X67" i="8" s="1"/>
  <c r="AA28" i="8"/>
  <c r="W28" i="8"/>
  <c r="T28" i="8"/>
  <c r="T67" i="8" s="1"/>
  <c r="P28" i="8"/>
  <c r="P67" i="8" s="1"/>
  <c r="N28" i="8"/>
  <c r="N67" i="8" s="1"/>
  <c r="L28" i="8"/>
  <c r="F28" i="8"/>
  <c r="J60" i="8"/>
  <c r="H60" i="8"/>
  <c r="F60" i="8"/>
  <c r="D60" i="8"/>
  <c r="BI60" i="8"/>
  <c r="BG60" i="8"/>
  <c r="BE60" i="8"/>
  <c r="BC60" i="8"/>
  <c r="BA60" i="8"/>
  <c r="AY60" i="8"/>
  <c r="AW60" i="8"/>
  <c r="AU60" i="8"/>
  <c r="AS60" i="8"/>
  <c r="AQ60" i="8"/>
  <c r="AO60" i="8"/>
  <c r="AM60" i="8"/>
  <c r="AK60" i="8"/>
  <c r="AI60" i="8"/>
  <c r="AG60" i="8"/>
  <c r="AE60" i="8"/>
  <c r="AC60" i="8"/>
  <c r="AA60" i="8"/>
  <c r="Y60" i="8"/>
  <c r="W60" i="8"/>
  <c r="U60" i="8"/>
  <c r="S60" i="8"/>
  <c r="Q60" i="8"/>
  <c r="O60" i="8"/>
  <c r="M60" i="8"/>
  <c r="AF28" i="8"/>
  <c r="AF67" i="8" s="1"/>
  <c r="AD28" i="8"/>
  <c r="AD67" i="8" s="1"/>
  <c r="AB28" i="8"/>
  <c r="J28" i="8"/>
  <c r="J67" i="8" s="1"/>
  <c r="D28" i="8"/>
  <c r="BI28" i="8"/>
  <c r="BG28" i="8"/>
  <c r="BE28" i="8"/>
  <c r="BE67" i="8" s="1"/>
  <c r="BC28" i="8"/>
  <c r="BC67" i="8" s="1"/>
  <c r="BA28" i="8"/>
  <c r="AY28" i="8"/>
  <c r="AW28" i="8"/>
  <c r="AW67" i="8" s="1"/>
  <c r="AU28" i="8"/>
  <c r="L60" i="8"/>
  <c r="AS28" i="8"/>
  <c r="AS67" i="8" s="1"/>
  <c r="AQ28" i="8"/>
  <c r="AO28" i="8"/>
  <c r="AO67" i="8" s="1"/>
  <c r="AM28" i="8"/>
  <c r="AK28" i="8"/>
  <c r="AK67" i="8" s="1"/>
  <c r="AI28" i="8"/>
  <c r="AG28" i="8"/>
  <c r="AG67" i="8" s="1"/>
  <c r="AC28" i="8"/>
  <c r="U28" i="8"/>
  <c r="U67" i="8" s="1"/>
  <c r="S28" i="8"/>
  <c r="Q28" i="8"/>
  <c r="O28" i="8"/>
  <c r="M28" i="8"/>
  <c r="K28" i="8"/>
  <c r="G28" i="8"/>
  <c r="G67" i="8" s="1"/>
  <c r="E28" i="8"/>
  <c r="C28" i="8"/>
  <c r="J42" i="9"/>
  <c r="S45" i="8"/>
  <c r="BK44" i="8"/>
  <c r="BK45" i="8" s="1"/>
  <c r="D45" i="8"/>
  <c r="AR67" i="8"/>
  <c r="R67" i="8"/>
  <c r="V28" i="8"/>
  <c r="V67" i="8" s="1"/>
  <c r="BK27" i="8"/>
  <c r="BK15" i="8"/>
  <c r="I28" i="8"/>
  <c r="AB67" i="8" l="1"/>
  <c r="F67" i="8"/>
  <c r="I67" i="8"/>
  <c r="BA67" i="8"/>
  <c r="BI67" i="8"/>
  <c r="E67" i="8"/>
  <c r="K67" i="8"/>
  <c r="AC67" i="8"/>
  <c r="H67" i="8"/>
  <c r="Y67" i="8"/>
  <c r="AA67" i="8"/>
  <c r="C67" i="8"/>
  <c r="M67" i="8"/>
  <c r="Q67" i="8"/>
  <c r="AY67" i="8"/>
  <c r="BG67" i="8"/>
  <c r="AE67" i="8"/>
  <c r="W67" i="8"/>
  <c r="L67" i="8"/>
  <c r="AM67" i="8"/>
  <c r="D67" i="8"/>
  <c r="S67" i="8"/>
  <c r="O67" i="8"/>
  <c r="AI67" i="8"/>
  <c r="AQ67" i="8"/>
  <c r="AU67" i="8"/>
  <c r="BK28" i="8"/>
  <c r="BK67" i="8" s="1"/>
</calcChain>
</file>

<file path=xl/sharedStrings.xml><?xml version="1.0" encoding="utf-8"?>
<sst xmlns="http://schemas.openxmlformats.org/spreadsheetml/2006/main" count="165" uniqueCount="129">
  <si>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</si>
  <si>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</si>
  <si>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</si>
  <si>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</si>
  <si>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</si>
  <si>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</si>
  <si>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</si>
  <si>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</si>
  <si>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</si>
  <si>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</si>
  <si>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</si>
  <si>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</si>
  <si>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</si>
  <si>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</si>
  <si>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</si>
  <si>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</si>
  <si>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</si>
  <si>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</si>
  <si>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</si>
  <si>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</si>
  <si>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</si>
  <si>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</si>
  <si>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</si>
  <si>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</si>
  <si>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</si>
  <si>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</si>
  <si>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</si>
  <si>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</si>
  <si>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</si>
  <si>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</si>
  <si>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</si>
  <si>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</si>
  <si>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</si>
  <si>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</si>
  <si>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</si>
  <si>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</si>
  <si>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</si>
  <si>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</si>
  <si>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</si>
  <si>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</si>
  <si>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</si>
  <si>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</si>
  <si>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</si>
  <si>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</si>
  <si>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</si>
  <si>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</si>
  <si>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</si>
  <si>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</si>
  <si>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</si>
  <si>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</si>
  <si>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</si>
  <si>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</si>
  <si>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</si>
  <si>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</si>
  <si>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</si>
  <si>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</si>
  <si>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</si>
  <si>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</si>
  <si>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</si>
  <si>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</si>
  <si>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</si>
  <si>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</si>
  <si>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</si>
  <si>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</si>
  <si>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</si>
  <si>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</si>
  <si>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</si>
  <si>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</si>
  <si>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</si>
  <si>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</si>
  <si>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</si>
  <si>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</si>
  <si>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</si>
  <si>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</si>
  <si>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</si>
  <si>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</si>
  <si>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</si>
  <si>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</si>
  <si>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</si>
  <si>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</si>
  <si>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</si>
  <si>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</si>
  <si>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</si>
  <si>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</si>
  <si>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</si>
  <si>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</si>
  <si>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</si>
  <si>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</si>
  <si>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</si>
  <si>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</si>
  <si>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</si>
  <si>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</si>
  <si>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</si>
  <si>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</si>
  <si>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</si>
  <si>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</si>
  <si>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</si>
  <si>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</si>
  <si>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</si>
  <si>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</si>
  <si>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</si>
  <si>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</si>
  <si>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</si>
  <si>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</si>
  <si>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</si>
  <si>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</si>
  <si>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</si>
  <si>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</si>
  <si>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</si>
  <si>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</si>
  <si>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</si>
  <si>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</si>
  <si>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</si>
  <si>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</si>
  <si>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</si>
  <si>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</si>
  <si>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</si>
  <si>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</si>
  <si>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MIDCAP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</si>
  <si>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</si>
  <si>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</si>
  <si>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</si>
  <si>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</si>
  <si>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</si>
  <si>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</si>
  <si>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</si>
  <si>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Table showing State wise /Union Territory wise contribution to AAUM of category of schemes as on 31st Aug, 2018</t>
  </si>
  <si>
    <t>IDBI Long Term Value Fund</t>
  </si>
  <si>
    <t>IDBI Mutual Fund: Net Average Assets Under Management (AAUM) as on 31st AUG, 2018 (All figures in Rs.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</si>
</sst>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2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4" fontId="0" fillId="0" borderId="0" xfId="0" applyNumberFormat="1"/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86"/>
  <sheetViews>
    <sheetView showGridLines="0" tabSelected="1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sqref="A1:A5"/>
    </sheetView>
  </sheetViews>
  <sheetFormatPr defaultRowHeight="12.75" x14ac:dyDescent="0.2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0.57031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67" width="12.42578125" style="3" bestFit="1" customWidth="1"/>
    <col min="68" max="16384" width="9.140625" style="3"/>
  </cols>
  <sheetData>
    <row r="1" spans="1:107" s="1" customFormat="1" ht="19.5" customHeight="1" thickBot="1" x14ac:dyDescent="0.35">
      <c r="A1" s="76" t="s">
        <v>75</v>
      </c>
      <c r="B1" s="53" t="s">
        <v>28</v>
      </c>
      <c r="C1" s="67" t="s">
        <v>128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9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 x14ac:dyDescent="0.4">
      <c r="A2" s="77"/>
      <c r="B2" s="54"/>
      <c r="C2" s="55" t="s">
        <v>27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7"/>
      <c r="W2" s="55" t="s">
        <v>25</v>
      </c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7"/>
      <c r="AQ2" s="55" t="s">
        <v>26</v>
      </c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7"/>
      <c r="BK2" s="70" t="s">
        <v>23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8.75" thickBot="1" x14ac:dyDescent="0.4">
      <c r="A3" s="77"/>
      <c r="B3" s="54"/>
      <c r="C3" s="61" t="s">
        <v>121</v>
      </c>
      <c r="D3" s="62"/>
      <c r="E3" s="62"/>
      <c r="F3" s="62"/>
      <c r="G3" s="62"/>
      <c r="H3" s="62"/>
      <c r="I3" s="62"/>
      <c r="J3" s="62"/>
      <c r="K3" s="62"/>
      <c r="L3" s="63"/>
      <c r="M3" s="61" t="s">
        <v>122</v>
      </c>
      <c r="N3" s="62"/>
      <c r="O3" s="62"/>
      <c r="P3" s="62"/>
      <c r="Q3" s="62"/>
      <c r="R3" s="62"/>
      <c r="S3" s="62"/>
      <c r="T3" s="62"/>
      <c r="U3" s="62"/>
      <c r="V3" s="63"/>
      <c r="W3" s="61" t="s">
        <v>121</v>
      </c>
      <c r="X3" s="62"/>
      <c r="Y3" s="62"/>
      <c r="Z3" s="62"/>
      <c r="AA3" s="62"/>
      <c r="AB3" s="62"/>
      <c r="AC3" s="62"/>
      <c r="AD3" s="62"/>
      <c r="AE3" s="62"/>
      <c r="AF3" s="63"/>
      <c r="AG3" s="61" t="s">
        <v>122</v>
      </c>
      <c r="AH3" s="62"/>
      <c r="AI3" s="62"/>
      <c r="AJ3" s="62"/>
      <c r="AK3" s="62"/>
      <c r="AL3" s="62"/>
      <c r="AM3" s="62"/>
      <c r="AN3" s="62"/>
      <c r="AO3" s="62"/>
      <c r="AP3" s="63"/>
      <c r="AQ3" s="61" t="s">
        <v>121</v>
      </c>
      <c r="AR3" s="62"/>
      <c r="AS3" s="62"/>
      <c r="AT3" s="62"/>
      <c r="AU3" s="62"/>
      <c r="AV3" s="62"/>
      <c r="AW3" s="62"/>
      <c r="AX3" s="62"/>
      <c r="AY3" s="62"/>
      <c r="AZ3" s="63"/>
      <c r="BA3" s="61" t="s">
        <v>122</v>
      </c>
      <c r="BB3" s="62"/>
      <c r="BC3" s="62"/>
      <c r="BD3" s="62"/>
      <c r="BE3" s="62"/>
      <c r="BF3" s="62"/>
      <c r="BG3" s="62"/>
      <c r="BH3" s="62"/>
      <c r="BI3" s="62"/>
      <c r="BJ3" s="63"/>
      <c r="BK3" s="71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8" x14ac:dyDescent="0.35">
      <c r="A4" s="77"/>
      <c r="B4" s="54"/>
      <c r="C4" s="58" t="s">
        <v>34</v>
      </c>
      <c r="D4" s="59"/>
      <c r="E4" s="59"/>
      <c r="F4" s="59"/>
      <c r="G4" s="60"/>
      <c r="H4" s="58" t="s">
        <v>35</v>
      </c>
      <c r="I4" s="59"/>
      <c r="J4" s="59"/>
      <c r="K4" s="59"/>
      <c r="L4" s="60"/>
      <c r="M4" s="58" t="s">
        <v>34</v>
      </c>
      <c r="N4" s="59"/>
      <c r="O4" s="59"/>
      <c r="P4" s="59"/>
      <c r="Q4" s="60"/>
      <c r="R4" s="58" t="s">
        <v>35</v>
      </c>
      <c r="S4" s="59"/>
      <c r="T4" s="59"/>
      <c r="U4" s="59"/>
      <c r="V4" s="60"/>
      <c r="W4" s="58" t="s">
        <v>34</v>
      </c>
      <c r="X4" s="59"/>
      <c r="Y4" s="59"/>
      <c r="Z4" s="59"/>
      <c r="AA4" s="60"/>
      <c r="AB4" s="58" t="s">
        <v>35</v>
      </c>
      <c r="AC4" s="59"/>
      <c r="AD4" s="59"/>
      <c r="AE4" s="59"/>
      <c r="AF4" s="60"/>
      <c r="AG4" s="58" t="s">
        <v>34</v>
      </c>
      <c r="AH4" s="59"/>
      <c r="AI4" s="59"/>
      <c r="AJ4" s="59"/>
      <c r="AK4" s="60"/>
      <c r="AL4" s="58" t="s">
        <v>35</v>
      </c>
      <c r="AM4" s="59"/>
      <c r="AN4" s="59"/>
      <c r="AO4" s="59"/>
      <c r="AP4" s="60"/>
      <c r="AQ4" s="58" t="s">
        <v>34</v>
      </c>
      <c r="AR4" s="59"/>
      <c r="AS4" s="59"/>
      <c r="AT4" s="59"/>
      <c r="AU4" s="60"/>
      <c r="AV4" s="58" t="s">
        <v>35</v>
      </c>
      <c r="AW4" s="59"/>
      <c r="AX4" s="59"/>
      <c r="AY4" s="59"/>
      <c r="AZ4" s="60"/>
      <c r="BA4" s="58" t="s">
        <v>34</v>
      </c>
      <c r="BB4" s="59"/>
      <c r="BC4" s="59"/>
      <c r="BD4" s="59"/>
      <c r="BE4" s="60"/>
      <c r="BF4" s="58" t="s">
        <v>35</v>
      </c>
      <c r="BG4" s="59"/>
      <c r="BH4" s="59"/>
      <c r="BI4" s="59"/>
      <c r="BJ4" s="60"/>
      <c r="BK4" s="71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 x14ac:dyDescent="0.3">
      <c r="A5" s="77"/>
      <c r="B5" s="54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2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 x14ac:dyDescent="0.2">
      <c r="A6" s="17" t="s">
        <v>0</v>
      </c>
      <c r="B6" s="24" t="s">
        <v>6</v>
      </c>
      <c r="C6" s="64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6"/>
    </row>
    <row r="7" spans="1:107" x14ac:dyDescent="0.2">
      <c r="A7" s="17" t="s">
        <v>76</v>
      </c>
      <c r="B7" s="24" t="s">
        <v>12</v>
      </c>
      <c r="C7" s="64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6"/>
    </row>
    <row r="8" spans="1:107" x14ac:dyDescent="0.2">
      <c r="A8" s="17"/>
      <c r="B8" s="34" t="s">
        <v>101</v>
      </c>
      <c r="C8" s="40">
        <v>0</v>
      </c>
      <c r="D8" s="40">
        <v>107.20941634335441</v>
      </c>
      <c r="E8" s="40">
        <v>19.3609592375483</v>
      </c>
      <c r="F8" s="40">
        <v>0</v>
      </c>
      <c r="G8" s="40">
        <v>0</v>
      </c>
      <c r="H8" s="40">
        <v>4.4177412472767967</v>
      </c>
      <c r="I8" s="40">
        <v>1711.285009178833</v>
      </c>
      <c r="J8" s="40">
        <v>1628.171900393839</v>
      </c>
      <c r="K8" s="40">
        <v>0</v>
      </c>
      <c r="L8" s="40">
        <v>53.771468289508711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2.0785990359263993</v>
      </c>
      <c r="S8" s="40">
        <v>24.511684832741597</v>
      </c>
      <c r="T8" s="40">
        <v>223.31586100354656</v>
      </c>
      <c r="U8" s="40">
        <v>0</v>
      </c>
      <c r="V8" s="40">
        <v>3.6031998916432002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4.6076019163038975</v>
      </c>
      <c r="AC8" s="40">
        <v>127.16556198183284</v>
      </c>
      <c r="AD8" s="40">
        <v>76.105423166547297</v>
      </c>
      <c r="AE8" s="40">
        <v>0</v>
      </c>
      <c r="AF8" s="40">
        <v>91.882490630497614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3.5805846604663989</v>
      </c>
      <c r="AM8" s="40">
        <v>44.194583273707018</v>
      </c>
      <c r="AN8" s="40">
        <v>341.7597471334804</v>
      </c>
      <c r="AO8" s="40">
        <v>0</v>
      </c>
      <c r="AP8" s="40">
        <v>49.28849832260267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5.3784341538466967</v>
      </c>
      <c r="AW8" s="40">
        <v>649.33846498964112</v>
      </c>
      <c r="AX8" s="40">
        <v>6.3131044257094997</v>
      </c>
      <c r="AY8" s="40">
        <v>0</v>
      </c>
      <c r="AZ8" s="40">
        <v>51.787493304542423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1.0693580801848996</v>
      </c>
      <c r="BG8" s="40">
        <v>41.684589410322303</v>
      </c>
      <c r="BH8" s="40">
        <v>29.880613216934901</v>
      </c>
      <c r="BI8" s="40">
        <v>0</v>
      </c>
      <c r="BJ8" s="40">
        <v>2.1097139195475005</v>
      </c>
      <c r="BK8" s="41">
        <f>SUM(C8:BJ8)</f>
        <v>5303.8721020403864</v>
      </c>
    </row>
    <row r="9" spans="1:107" x14ac:dyDescent="0.2">
      <c r="A9" s="17"/>
      <c r="B9" s="26" t="s">
        <v>85</v>
      </c>
      <c r="C9" s="38">
        <f t="shared" ref="C9:BJ9" si="0">SUM(C8)</f>
        <v>0</v>
      </c>
      <c r="D9" s="38">
        <f t="shared" si="0"/>
        <v>107.20941634335441</v>
      </c>
      <c r="E9" s="38">
        <f t="shared" si="0"/>
        <v>19.3609592375483</v>
      </c>
      <c r="F9" s="38">
        <f t="shared" si="0"/>
        <v>0</v>
      </c>
      <c r="G9" s="38">
        <f t="shared" si="0"/>
        <v>0</v>
      </c>
      <c r="H9" s="38">
        <f t="shared" si="0"/>
        <v>4.4177412472767967</v>
      </c>
      <c r="I9" s="38">
        <f t="shared" si="0"/>
        <v>1711.285009178833</v>
      </c>
      <c r="J9" s="38">
        <f t="shared" si="0"/>
        <v>1628.171900393839</v>
      </c>
      <c r="K9" s="38">
        <f t="shared" si="0"/>
        <v>0</v>
      </c>
      <c r="L9" s="38">
        <f t="shared" si="0"/>
        <v>53.771468289508711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2.0785990359263993</v>
      </c>
      <c r="S9" s="38">
        <f t="shared" si="0"/>
        <v>24.511684832741597</v>
      </c>
      <c r="T9" s="38">
        <f t="shared" si="0"/>
        <v>223.31586100354656</v>
      </c>
      <c r="U9" s="38">
        <f t="shared" si="0"/>
        <v>0</v>
      </c>
      <c r="V9" s="38">
        <f t="shared" si="0"/>
        <v>3.6031998916432002</v>
      </c>
      <c r="W9" s="38">
        <f t="shared" si="0"/>
        <v>0</v>
      </c>
      <c r="X9" s="38">
        <f t="shared" si="0"/>
        <v>0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4.6076019163038975</v>
      </c>
      <c r="AC9" s="38">
        <f t="shared" si="0"/>
        <v>127.16556198183284</v>
      </c>
      <c r="AD9" s="38">
        <f t="shared" si="0"/>
        <v>76.105423166547297</v>
      </c>
      <c r="AE9" s="38">
        <f t="shared" si="0"/>
        <v>0</v>
      </c>
      <c r="AF9" s="38">
        <f t="shared" si="0"/>
        <v>91.882490630497614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3.5805846604663989</v>
      </c>
      <c r="AM9" s="38">
        <f t="shared" si="0"/>
        <v>44.194583273707018</v>
      </c>
      <c r="AN9" s="38">
        <f t="shared" si="0"/>
        <v>341.7597471334804</v>
      </c>
      <c r="AO9" s="38">
        <f t="shared" si="0"/>
        <v>0</v>
      </c>
      <c r="AP9" s="38">
        <f t="shared" si="0"/>
        <v>49.28849832260267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5.3784341538466967</v>
      </c>
      <c r="AW9" s="38">
        <f>(SUM(AW8))</f>
        <v>649.33846498964112</v>
      </c>
      <c r="AX9" s="38">
        <f t="shared" si="0"/>
        <v>6.3131044257094997</v>
      </c>
      <c r="AY9" s="38">
        <f t="shared" si="0"/>
        <v>0</v>
      </c>
      <c r="AZ9" s="38">
        <f t="shared" si="0"/>
        <v>51.787493304542423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1.0693580801848996</v>
      </c>
      <c r="BG9" s="38">
        <f t="shared" si="0"/>
        <v>41.684589410322303</v>
      </c>
      <c r="BH9" s="38">
        <f t="shared" si="0"/>
        <v>29.880613216934901</v>
      </c>
      <c r="BI9" s="38">
        <f t="shared" si="0"/>
        <v>0</v>
      </c>
      <c r="BJ9" s="38">
        <f t="shared" si="0"/>
        <v>2.1097139195475005</v>
      </c>
      <c r="BK9" s="36">
        <f>SUM(BK8)</f>
        <v>5303.8721020403864</v>
      </c>
    </row>
    <row r="10" spans="1:107" x14ac:dyDescent="0.2">
      <c r="A10" s="17" t="s">
        <v>77</v>
      </c>
      <c r="B10" s="25" t="s">
        <v>3</v>
      </c>
      <c r="C10" s="64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6"/>
    </row>
    <row r="11" spans="1:107" x14ac:dyDescent="0.2">
      <c r="A11" s="17"/>
      <c r="B11" s="34" t="s">
        <v>102</v>
      </c>
      <c r="C11" s="40">
        <v>0</v>
      </c>
      <c r="D11" s="40">
        <v>6.6694245969354</v>
      </c>
      <c r="E11" s="40">
        <v>0</v>
      </c>
      <c r="F11" s="40">
        <v>0</v>
      </c>
      <c r="G11" s="40">
        <v>0</v>
      </c>
      <c r="H11" s="40">
        <v>0.1644388389026</v>
      </c>
      <c r="I11" s="40">
        <v>3.4196859792902998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0.10143647035430001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0.64999134709090034</v>
      </c>
      <c r="AC11" s="40">
        <v>0.1313041631289</v>
      </c>
      <c r="AD11" s="40">
        <v>0</v>
      </c>
      <c r="AE11" s="40">
        <v>0</v>
      </c>
      <c r="AF11" s="40">
        <v>0.35281431290299997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0.58225145454180005</v>
      </c>
      <c r="AM11" s="40">
        <v>0</v>
      </c>
      <c r="AN11" s="40">
        <v>1.2933362082256998</v>
      </c>
      <c r="AO11" s="40">
        <v>0</v>
      </c>
      <c r="AP11" s="40">
        <v>0.19379084912889999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0.53200547083570027</v>
      </c>
      <c r="AW11" s="40">
        <v>5.0743503831931998</v>
      </c>
      <c r="AX11" s="40">
        <v>0</v>
      </c>
      <c r="AY11" s="40">
        <v>0</v>
      </c>
      <c r="AZ11" s="40">
        <v>0.57017394703180002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3.8289637999299998E-2</v>
      </c>
      <c r="BG11" s="40">
        <v>7.0000336773999999E-3</v>
      </c>
      <c r="BH11" s="40">
        <v>0</v>
      </c>
      <c r="BI11" s="40">
        <v>0</v>
      </c>
      <c r="BJ11" s="40">
        <v>0</v>
      </c>
      <c r="BK11" s="41">
        <f>SUM(C11:BJ11)</f>
        <v>19.780293693239202</v>
      </c>
      <c r="BL11" s="42"/>
      <c r="BO11" s="42"/>
    </row>
    <row r="12" spans="1:107" x14ac:dyDescent="0.2">
      <c r="A12" s="17"/>
      <c r="B12" s="26" t="s">
        <v>86</v>
      </c>
      <c r="C12" s="38">
        <f t="shared" ref="C12:BJ12" si="1">SUM(C11)</f>
        <v>0</v>
      </c>
      <c r="D12" s="38">
        <f t="shared" si="1"/>
        <v>6.6694245969354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0.1644388389026</v>
      </c>
      <c r="I12" s="38">
        <f t="shared" si="1"/>
        <v>3.4196859792902998</v>
      </c>
      <c r="J12" s="38">
        <f t="shared" si="1"/>
        <v>0</v>
      </c>
      <c r="K12" s="38">
        <f t="shared" si="1"/>
        <v>0</v>
      </c>
      <c r="L12" s="38">
        <f t="shared" si="1"/>
        <v>0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0.10143647035430001</v>
      </c>
      <c r="S12" s="38">
        <f t="shared" si="1"/>
        <v>0</v>
      </c>
      <c r="T12" s="38">
        <f t="shared" si="1"/>
        <v>0</v>
      </c>
      <c r="U12" s="38">
        <f t="shared" si="1"/>
        <v>0</v>
      </c>
      <c r="V12" s="38">
        <f t="shared" si="1"/>
        <v>0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0.64999134709090034</v>
      </c>
      <c r="AC12" s="38">
        <f t="shared" si="1"/>
        <v>0.1313041631289</v>
      </c>
      <c r="AD12" s="38">
        <f t="shared" si="1"/>
        <v>0</v>
      </c>
      <c r="AE12" s="38">
        <f t="shared" si="1"/>
        <v>0</v>
      </c>
      <c r="AF12" s="38">
        <f t="shared" si="1"/>
        <v>0.35281431290299997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0.58225145454180005</v>
      </c>
      <c r="AM12" s="38">
        <f t="shared" si="1"/>
        <v>0</v>
      </c>
      <c r="AN12" s="38">
        <f t="shared" si="1"/>
        <v>1.2933362082256998</v>
      </c>
      <c r="AO12" s="38">
        <f t="shared" si="1"/>
        <v>0</v>
      </c>
      <c r="AP12" s="38">
        <f t="shared" si="1"/>
        <v>0.19379084912889999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0.53200547083570027</v>
      </c>
      <c r="AW12" s="38">
        <f>(SUM(AW11))</f>
        <v>5.0743503831931998</v>
      </c>
      <c r="AX12" s="38">
        <f t="shared" si="1"/>
        <v>0</v>
      </c>
      <c r="AY12" s="38">
        <f t="shared" si="1"/>
        <v>0</v>
      </c>
      <c r="AZ12" s="38">
        <f t="shared" si="1"/>
        <v>0.57017394703180002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3.8289637999299998E-2</v>
      </c>
      <c r="BG12" s="38">
        <f t="shared" si="1"/>
        <v>7.0000336773999999E-3</v>
      </c>
      <c r="BH12" s="38">
        <f t="shared" si="1"/>
        <v>0</v>
      </c>
      <c r="BI12" s="38">
        <f t="shared" si="1"/>
        <v>0</v>
      </c>
      <c r="BJ12" s="38">
        <f t="shared" si="1"/>
        <v>0</v>
      </c>
      <c r="BK12" s="39">
        <f>SUM(BK11)</f>
        <v>19.780293693239202</v>
      </c>
    </row>
    <row r="13" spans="1:107" x14ac:dyDescent="0.2">
      <c r="A13" s="17" t="s">
        <v>78</v>
      </c>
      <c r="B13" s="25" t="s">
        <v>10</v>
      </c>
      <c r="C13" s="64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6"/>
    </row>
    <row r="14" spans="1:107" x14ac:dyDescent="0.2">
      <c r="A14" s="17"/>
      <c r="B14" s="26" t="s">
        <v>36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1">
        <f t="shared" ref="BK14" si="2">SUM(C14:BJ14)</f>
        <v>0</v>
      </c>
    </row>
    <row r="15" spans="1:107" x14ac:dyDescent="0.2">
      <c r="A15" s="17"/>
      <c r="B15" s="26" t="s">
        <v>93</v>
      </c>
      <c r="C15" s="39">
        <f t="shared" ref="C15:AH15" si="3">SUM(C14:C14)</f>
        <v>0</v>
      </c>
      <c r="D15" s="39">
        <f t="shared" si="3"/>
        <v>0</v>
      </c>
      <c r="E15" s="39">
        <f t="shared" si="3"/>
        <v>0</v>
      </c>
      <c r="F15" s="39">
        <f t="shared" si="3"/>
        <v>0</v>
      </c>
      <c r="G15" s="39">
        <f t="shared" si="3"/>
        <v>0</v>
      </c>
      <c r="H15" s="39">
        <f t="shared" si="3"/>
        <v>0</v>
      </c>
      <c r="I15" s="39">
        <f t="shared" si="3"/>
        <v>0</v>
      </c>
      <c r="J15" s="39">
        <f t="shared" si="3"/>
        <v>0</v>
      </c>
      <c r="K15" s="39">
        <f t="shared" si="3"/>
        <v>0</v>
      </c>
      <c r="L15" s="39">
        <f t="shared" si="3"/>
        <v>0</v>
      </c>
      <c r="M15" s="39">
        <f t="shared" si="3"/>
        <v>0</v>
      </c>
      <c r="N15" s="39">
        <f t="shared" si="3"/>
        <v>0</v>
      </c>
      <c r="O15" s="39">
        <f t="shared" si="3"/>
        <v>0</v>
      </c>
      <c r="P15" s="39">
        <f t="shared" si="3"/>
        <v>0</v>
      </c>
      <c r="Q15" s="39">
        <f t="shared" si="3"/>
        <v>0</v>
      </c>
      <c r="R15" s="39">
        <f t="shared" si="3"/>
        <v>0</v>
      </c>
      <c r="S15" s="39">
        <f t="shared" si="3"/>
        <v>0</v>
      </c>
      <c r="T15" s="39">
        <f t="shared" si="3"/>
        <v>0</v>
      </c>
      <c r="U15" s="39">
        <f t="shared" si="3"/>
        <v>0</v>
      </c>
      <c r="V15" s="39">
        <f t="shared" si="3"/>
        <v>0</v>
      </c>
      <c r="W15" s="39">
        <f t="shared" si="3"/>
        <v>0</v>
      </c>
      <c r="X15" s="39">
        <f t="shared" si="3"/>
        <v>0</v>
      </c>
      <c r="Y15" s="39">
        <f t="shared" si="3"/>
        <v>0</v>
      </c>
      <c r="Z15" s="39">
        <f t="shared" si="3"/>
        <v>0</v>
      </c>
      <c r="AA15" s="39">
        <f t="shared" si="3"/>
        <v>0</v>
      </c>
      <c r="AB15" s="39">
        <f t="shared" si="3"/>
        <v>0</v>
      </c>
      <c r="AC15" s="39">
        <f t="shared" si="3"/>
        <v>0</v>
      </c>
      <c r="AD15" s="39">
        <f t="shared" si="3"/>
        <v>0</v>
      </c>
      <c r="AE15" s="39">
        <f t="shared" si="3"/>
        <v>0</v>
      </c>
      <c r="AF15" s="39">
        <f t="shared" si="3"/>
        <v>0</v>
      </c>
      <c r="AG15" s="39">
        <f t="shared" si="3"/>
        <v>0</v>
      </c>
      <c r="AH15" s="39">
        <f t="shared" si="3"/>
        <v>0</v>
      </c>
      <c r="AI15" s="39">
        <f t="shared" ref="AI15:BK15" si="4">SUM(AI14:AI14)</f>
        <v>0</v>
      </c>
      <c r="AJ15" s="39">
        <f t="shared" si="4"/>
        <v>0</v>
      </c>
      <c r="AK15" s="39">
        <f t="shared" si="4"/>
        <v>0</v>
      </c>
      <c r="AL15" s="39">
        <f t="shared" si="4"/>
        <v>0</v>
      </c>
      <c r="AM15" s="39">
        <f t="shared" si="4"/>
        <v>0</v>
      </c>
      <c r="AN15" s="39">
        <f t="shared" si="4"/>
        <v>0</v>
      </c>
      <c r="AO15" s="39">
        <f t="shared" si="4"/>
        <v>0</v>
      </c>
      <c r="AP15" s="39">
        <f t="shared" si="4"/>
        <v>0</v>
      </c>
      <c r="AQ15" s="39">
        <f t="shared" si="4"/>
        <v>0</v>
      </c>
      <c r="AR15" s="39">
        <f t="shared" si="4"/>
        <v>0</v>
      </c>
      <c r="AS15" s="39">
        <f t="shared" si="4"/>
        <v>0</v>
      </c>
      <c r="AT15" s="39">
        <f t="shared" si="4"/>
        <v>0</v>
      </c>
      <c r="AU15" s="39">
        <f t="shared" si="4"/>
        <v>0</v>
      </c>
      <c r="AV15" s="39">
        <f t="shared" si="4"/>
        <v>0</v>
      </c>
      <c r="AW15" s="39">
        <f t="shared" si="4"/>
        <v>0</v>
      </c>
      <c r="AX15" s="39">
        <f t="shared" si="4"/>
        <v>0</v>
      </c>
      <c r="AY15" s="39">
        <f t="shared" si="4"/>
        <v>0</v>
      </c>
      <c r="AZ15" s="39">
        <f t="shared" si="4"/>
        <v>0</v>
      </c>
      <c r="BA15" s="39">
        <f t="shared" si="4"/>
        <v>0</v>
      </c>
      <c r="BB15" s="39">
        <f t="shared" si="4"/>
        <v>0</v>
      </c>
      <c r="BC15" s="39">
        <f t="shared" si="4"/>
        <v>0</v>
      </c>
      <c r="BD15" s="39">
        <f t="shared" si="4"/>
        <v>0</v>
      </c>
      <c r="BE15" s="39">
        <f t="shared" si="4"/>
        <v>0</v>
      </c>
      <c r="BF15" s="39">
        <f t="shared" si="4"/>
        <v>0</v>
      </c>
      <c r="BG15" s="39">
        <f t="shared" si="4"/>
        <v>0</v>
      </c>
      <c r="BH15" s="39">
        <f t="shared" si="4"/>
        <v>0</v>
      </c>
      <c r="BI15" s="39">
        <f t="shared" si="4"/>
        <v>0</v>
      </c>
      <c r="BJ15" s="39">
        <f t="shared" si="4"/>
        <v>0</v>
      </c>
      <c r="BK15" s="39">
        <f t="shared" si="4"/>
        <v>0</v>
      </c>
    </row>
    <row r="16" spans="1:107" x14ac:dyDescent="0.2">
      <c r="A16" s="17" t="s">
        <v>79</v>
      </c>
      <c r="B16" s="25" t="s">
        <v>13</v>
      </c>
      <c r="C16" s="64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6"/>
    </row>
    <row r="17" spans="1:67" x14ac:dyDescent="0.2">
      <c r="A17" s="17"/>
      <c r="B17" s="26" t="s">
        <v>36</v>
      </c>
      <c r="C17" s="36">
        <v>0</v>
      </c>
      <c r="D17" s="35">
        <v>0</v>
      </c>
      <c r="E17" s="35">
        <v>0</v>
      </c>
      <c r="F17" s="35">
        <v>0</v>
      </c>
      <c r="G17" s="37">
        <v>0</v>
      </c>
      <c r="H17" s="36">
        <v>0</v>
      </c>
      <c r="I17" s="35">
        <v>0</v>
      </c>
      <c r="J17" s="35">
        <v>0</v>
      </c>
      <c r="K17" s="35">
        <v>0</v>
      </c>
      <c r="L17" s="37">
        <v>0</v>
      </c>
      <c r="M17" s="36">
        <v>0</v>
      </c>
      <c r="N17" s="35">
        <v>0</v>
      </c>
      <c r="O17" s="35">
        <v>0</v>
      </c>
      <c r="P17" s="35">
        <v>0</v>
      </c>
      <c r="Q17" s="37">
        <v>0</v>
      </c>
      <c r="R17" s="36">
        <v>0</v>
      </c>
      <c r="S17" s="35">
        <v>0</v>
      </c>
      <c r="T17" s="35">
        <v>0</v>
      </c>
      <c r="U17" s="35">
        <v>0</v>
      </c>
      <c r="V17" s="37">
        <v>0</v>
      </c>
      <c r="W17" s="36">
        <v>0</v>
      </c>
      <c r="X17" s="35">
        <v>0</v>
      </c>
      <c r="Y17" s="35">
        <v>0</v>
      </c>
      <c r="Z17" s="35">
        <v>0</v>
      </c>
      <c r="AA17" s="37">
        <v>0</v>
      </c>
      <c r="AB17" s="36">
        <v>0</v>
      </c>
      <c r="AC17" s="35">
        <v>0</v>
      </c>
      <c r="AD17" s="35">
        <v>0</v>
      </c>
      <c r="AE17" s="35">
        <v>0</v>
      </c>
      <c r="AF17" s="37">
        <v>0</v>
      </c>
      <c r="AG17" s="36">
        <v>0</v>
      </c>
      <c r="AH17" s="35">
        <v>0</v>
      </c>
      <c r="AI17" s="35">
        <v>0</v>
      </c>
      <c r="AJ17" s="35">
        <v>0</v>
      </c>
      <c r="AK17" s="37">
        <v>0</v>
      </c>
      <c r="AL17" s="36">
        <v>0</v>
      </c>
      <c r="AM17" s="35">
        <v>0</v>
      </c>
      <c r="AN17" s="35">
        <v>0</v>
      </c>
      <c r="AO17" s="35">
        <v>0</v>
      </c>
      <c r="AP17" s="37">
        <v>0</v>
      </c>
      <c r="AQ17" s="36">
        <v>0</v>
      </c>
      <c r="AR17" s="35">
        <v>0</v>
      </c>
      <c r="AS17" s="35">
        <v>0</v>
      </c>
      <c r="AT17" s="35">
        <v>0</v>
      </c>
      <c r="AU17" s="37">
        <v>0</v>
      </c>
      <c r="AV17" s="36">
        <v>0</v>
      </c>
      <c r="AW17" s="35">
        <v>0</v>
      </c>
      <c r="AX17" s="35">
        <v>0</v>
      </c>
      <c r="AY17" s="35">
        <v>0</v>
      </c>
      <c r="AZ17" s="37">
        <v>0</v>
      </c>
      <c r="BA17" s="36">
        <v>0</v>
      </c>
      <c r="BB17" s="35">
        <v>0</v>
      </c>
      <c r="BC17" s="35">
        <v>0</v>
      </c>
      <c r="BD17" s="35">
        <v>0</v>
      </c>
      <c r="BE17" s="37">
        <v>0</v>
      </c>
      <c r="BF17" s="36">
        <v>0</v>
      </c>
      <c r="BG17" s="35">
        <v>0</v>
      </c>
      <c r="BH17" s="35">
        <v>0</v>
      </c>
      <c r="BI17" s="35">
        <v>0</v>
      </c>
      <c r="BJ17" s="37">
        <v>0</v>
      </c>
      <c r="BK17" s="41">
        <f>SUM(C17:BJ17)</f>
        <v>0</v>
      </c>
    </row>
    <row r="18" spans="1:67" x14ac:dyDescent="0.2">
      <c r="A18" s="17"/>
      <c r="B18" s="26" t="s">
        <v>92</v>
      </c>
      <c r="C18" s="38">
        <f t="shared" ref="C18:BJ18" si="5">SUM(C17)</f>
        <v>0</v>
      </c>
      <c r="D18" s="38">
        <f t="shared" si="5"/>
        <v>0</v>
      </c>
      <c r="E18" s="38">
        <f t="shared" si="5"/>
        <v>0</v>
      </c>
      <c r="F18" s="38">
        <f t="shared" si="5"/>
        <v>0</v>
      </c>
      <c r="G18" s="38">
        <f t="shared" si="5"/>
        <v>0</v>
      </c>
      <c r="H18" s="38">
        <f t="shared" si="5"/>
        <v>0</v>
      </c>
      <c r="I18" s="38">
        <f t="shared" si="5"/>
        <v>0</v>
      </c>
      <c r="J18" s="38">
        <f t="shared" si="5"/>
        <v>0</v>
      </c>
      <c r="K18" s="38">
        <f t="shared" si="5"/>
        <v>0</v>
      </c>
      <c r="L18" s="38">
        <f t="shared" si="5"/>
        <v>0</v>
      </c>
      <c r="M18" s="38">
        <f t="shared" si="5"/>
        <v>0</v>
      </c>
      <c r="N18" s="38">
        <f t="shared" si="5"/>
        <v>0</v>
      </c>
      <c r="O18" s="38">
        <f t="shared" si="5"/>
        <v>0</v>
      </c>
      <c r="P18" s="38">
        <f t="shared" si="5"/>
        <v>0</v>
      </c>
      <c r="Q18" s="38">
        <f t="shared" si="5"/>
        <v>0</v>
      </c>
      <c r="R18" s="38">
        <f t="shared" si="5"/>
        <v>0</v>
      </c>
      <c r="S18" s="38">
        <f t="shared" si="5"/>
        <v>0</v>
      </c>
      <c r="T18" s="38">
        <f t="shared" si="5"/>
        <v>0</v>
      </c>
      <c r="U18" s="38">
        <f t="shared" si="5"/>
        <v>0</v>
      </c>
      <c r="V18" s="38">
        <f t="shared" si="5"/>
        <v>0</v>
      </c>
      <c r="W18" s="38">
        <f t="shared" si="5"/>
        <v>0</v>
      </c>
      <c r="X18" s="38">
        <f t="shared" si="5"/>
        <v>0</v>
      </c>
      <c r="Y18" s="38">
        <f t="shared" si="5"/>
        <v>0</v>
      </c>
      <c r="Z18" s="38">
        <f t="shared" si="5"/>
        <v>0</v>
      </c>
      <c r="AA18" s="38">
        <f t="shared" si="5"/>
        <v>0</v>
      </c>
      <c r="AB18" s="38">
        <f t="shared" si="5"/>
        <v>0</v>
      </c>
      <c r="AC18" s="38">
        <f t="shared" si="5"/>
        <v>0</v>
      </c>
      <c r="AD18" s="38">
        <f t="shared" si="5"/>
        <v>0</v>
      </c>
      <c r="AE18" s="38">
        <f t="shared" si="5"/>
        <v>0</v>
      </c>
      <c r="AF18" s="38">
        <f t="shared" si="5"/>
        <v>0</v>
      </c>
      <c r="AG18" s="38">
        <f t="shared" si="5"/>
        <v>0</v>
      </c>
      <c r="AH18" s="38">
        <f t="shared" si="5"/>
        <v>0</v>
      </c>
      <c r="AI18" s="38">
        <f t="shared" si="5"/>
        <v>0</v>
      </c>
      <c r="AJ18" s="38">
        <f t="shared" si="5"/>
        <v>0</v>
      </c>
      <c r="AK18" s="38">
        <f t="shared" si="5"/>
        <v>0</v>
      </c>
      <c r="AL18" s="38">
        <f t="shared" si="5"/>
        <v>0</v>
      </c>
      <c r="AM18" s="38">
        <f t="shared" si="5"/>
        <v>0</v>
      </c>
      <c r="AN18" s="38">
        <f t="shared" si="5"/>
        <v>0</v>
      </c>
      <c r="AO18" s="38">
        <f t="shared" si="5"/>
        <v>0</v>
      </c>
      <c r="AP18" s="38">
        <f t="shared" si="5"/>
        <v>0</v>
      </c>
      <c r="AQ18" s="38">
        <f t="shared" si="5"/>
        <v>0</v>
      </c>
      <c r="AR18" s="38">
        <f t="shared" si="5"/>
        <v>0</v>
      </c>
      <c r="AS18" s="38">
        <f t="shared" si="5"/>
        <v>0</v>
      </c>
      <c r="AT18" s="38">
        <f t="shared" si="5"/>
        <v>0</v>
      </c>
      <c r="AU18" s="38">
        <f t="shared" si="5"/>
        <v>0</v>
      </c>
      <c r="AV18" s="38">
        <f t="shared" si="5"/>
        <v>0</v>
      </c>
      <c r="AW18" s="38">
        <f t="shared" si="5"/>
        <v>0</v>
      </c>
      <c r="AX18" s="38">
        <f t="shared" si="5"/>
        <v>0</v>
      </c>
      <c r="AY18" s="38">
        <f t="shared" si="5"/>
        <v>0</v>
      </c>
      <c r="AZ18" s="38">
        <f t="shared" si="5"/>
        <v>0</v>
      </c>
      <c r="BA18" s="38">
        <f t="shared" si="5"/>
        <v>0</v>
      </c>
      <c r="BB18" s="38">
        <f t="shared" si="5"/>
        <v>0</v>
      </c>
      <c r="BC18" s="38">
        <f t="shared" si="5"/>
        <v>0</v>
      </c>
      <c r="BD18" s="38">
        <f t="shared" si="5"/>
        <v>0</v>
      </c>
      <c r="BE18" s="38">
        <f t="shared" si="5"/>
        <v>0</v>
      </c>
      <c r="BF18" s="38">
        <f t="shared" si="5"/>
        <v>0</v>
      </c>
      <c r="BG18" s="38">
        <f t="shared" si="5"/>
        <v>0</v>
      </c>
      <c r="BH18" s="38">
        <f t="shared" si="5"/>
        <v>0</v>
      </c>
      <c r="BI18" s="38">
        <f t="shared" si="5"/>
        <v>0</v>
      </c>
      <c r="BJ18" s="38">
        <f t="shared" si="5"/>
        <v>0</v>
      </c>
      <c r="BK18" s="39">
        <f>SUM(BK17)</f>
        <v>0</v>
      </c>
    </row>
    <row r="19" spans="1:67" x14ac:dyDescent="0.2">
      <c r="A19" s="17" t="s">
        <v>81</v>
      </c>
      <c r="B19" s="33" t="s">
        <v>97</v>
      </c>
      <c r="C19" s="64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</row>
    <row r="20" spans="1:67" x14ac:dyDescent="0.2">
      <c r="A20" s="17"/>
      <c r="B20" s="26" t="s">
        <v>36</v>
      </c>
      <c r="C20" s="36">
        <v>0</v>
      </c>
      <c r="D20" s="35">
        <v>0</v>
      </c>
      <c r="E20" s="35">
        <v>0</v>
      </c>
      <c r="F20" s="35">
        <v>0</v>
      </c>
      <c r="G20" s="37">
        <v>0</v>
      </c>
      <c r="H20" s="36">
        <v>0</v>
      </c>
      <c r="I20" s="35">
        <v>0</v>
      </c>
      <c r="J20" s="35">
        <v>0</v>
      </c>
      <c r="K20" s="35">
        <v>0</v>
      </c>
      <c r="L20" s="37">
        <v>0</v>
      </c>
      <c r="M20" s="36">
        <v>0</v>
      </c>
      <c r="N20" s="35">
        <v>0</v>
      </c>
      <c r="O20" s="35">
        <v>0</v>
      </c>
      <c r="P20" s="35">
        <v>0</v>
      </c>
      <c r="Q20" s="37">
        <v>0</v>
      </c>
      <c r="R20" s="36">
        <v>0</v>
      </c>
      <c r="S20" s="35">
        <v>0</v>
      </c>
      <c r="T20" s="35">
        <v>0</v>
      </c>
      <c r="U20" s="35">
        <v>0</v>
      </c>
      <c r="V20" s="37">
        <v>0</v>
      </c>
      <c r="W20" s="36">
        <v>0</v>
      </c>
      <c r="X20" s="35">
        <v>0</v>
      </c>
      <c r="Y20" s="35">
        <v>0</v>
      </c>
      <c r="Z20" s="35">
        <v>0</v>
      </c>
      <c r="AA20" s="37">
        <v>0</v>
      </c>
      <c r="AB20" s="36">
        <v>0</v>
      </c>
      <c r="AC20" s="35">
        <v>0</v>
      </c>
      <c r="AD20" s="35">
        <v>0</v>
      </c>
      <c r="AE20" s="35">
        <v>0</v>
      </c>
      <c r="AF20" s="37">
        <v>0</v>
      </c>
      <c r="AG20" s="36">
        <v>0</v>
      </c>
      <c r="AH20" s="35">
        <v>0</v>
      </c>
      <c r="AI20" s="35">
        <v>0</v>
      </c>
      <c r="AJ20" s="35">
        <v>0</v>
      </c>
      <c r="AK20" s="37">
        <v>0</v>
      </c>
      <c r="AL20" s="36">
        <v>0</v>
      </c>
      <c r="AM20" s="35">
        <v>0</v>
      </c>
      <c r="AN20" s="35">
        <v>0</v>
      </c>
      <c r="AO20" s="35">
        <v>0</v>
      </c>
      <c r="AP20" s="37">
        <v>0</v>
      </c>
      <c r="AQ20" s="36">
        <v>0</v>
      </c>
      <c r="AR20" s="35">
        <v>0</v>
      </c>
      <c r="AS20" s="35">
        <v>0</v>
      </c>
      <c r="AT20" s="35">
        <v>0</v>
      </c>
      <c r="AU20" s="37">
        <v>0</v>
      </c>
      <c r="AV20" s="36">
        <v>0</v>
      </c>
      <c r="AW20" s="35">
        <v>0</v>
      </c>
      <c r="AX20" s="35">
        <v>0</v>
      </c>
      <c r="AY20" s="35">
        <v>0</v>
      </c>
      <c r="AZ20" s="37">
        <v>0</v>
      </c>
      <c r="BA20" s="36">
        <v>0</v>
      </c>
      <c r="BB20" s="35">
        <v>0</v>
      </c>
      <c r="BC20" s="35">
        <v>0</v>
      </c>
      <c r="BD20" s="35">
        <v>0</v>
      </c>
      <c r="BE20" s="37">
        <v>0</v>
      </c>
      <c r="BF20" s="36">
        <v>0</v>
      </c>
      <c r="BG20" s="35">
        <v>0</v>
      </c>
      <c r="BH20" s="35">
        <v>0</v>
      </c>
      <c r="BI20" s="35">
        <v>0</v>
      </c>
      <c r="BJ20" s="37">
        <v>0</v>
      </c>
      <c r="BK20" s="41">
        <f>SUM(C20:BJ20)</f>
        <v>0</v>
      </c>
    </row>
    <row r="21" spans="1:67" x14ac:dyDescent="0.2">
      <c r="A21" s="17"/>
      <c r="B21" s="26" t="s">
        <v>91</v>
      </c>
      <c r="C21" s="38">
        <f t="shared" ref="C21:BJ21" si="6">SUM(C20)</f>
        <v>0</v>
      </c>
      <c r="D21" s="38">
        <f t="shared" si="6"/>
        <v>0</v>
      </c>
      <c r="E21" s="38">
        <f t="shared" si="6"/>
        <v>0</v>
      </c>
      <c r="F21" s="38">
        <f t="shared" si="6"/>
        <v>0</v>
      </c>
      <c r="G21" s="38">
        <f t="shared" si="6"/>
        <v>0</v>
      </c>
      <c r="H21" s="38">
        <f t="shared" si="6"/>
        <v>0</v>
      </c>
      <c r="I21" s="38">
        <f t="shared" si="6"/>
        <v>0</v>
      </c>
      <c r="J21" s="38">
        <f t="shared" si="6"/>
        <v>0</v>
      </c>
      <c r="K21" s="38">
        <f t="shared" si="6"/>
        <v>0</v>
      </c>
      <c r="L21" s="38">
        <f t="shared" si="6"/>
        <v>0</v>
      </c>
      <c r="M21" s="38">
        <f t="shared" si="6"/>
        <v>0</v>
      </c>
      <c r="N21" s="38">
        <f t="shared" si="6"/>
        <v>0</v>
      </c>
      <c r="O21" s="38">
        <f t="shared" si="6"/>
        <v>0</v>
      </c>
      <c r="P21" s="38">
        <f t="shared" si="6"/>
        <v>0</v>
      </c>
      <c r="Q21" s="38">
        <f t="shared" si="6"/>
        <v>0</v>
      </c>
      <c r="R21" s="38">
        <f t="shared" si="6"/>
        <v>0</v>
      </c>
      <c r="S21" s="38">
        <f t="shared" si="6"/>
        <v>0</v>
      </c>
      <c r="T21" s="38">
        <f t="shared" si="6"/>
        <v>0</v>
      </c>
      <c r="U21" s="38">
        <f t="shared" si="6"/>
        <v>0</v>
      </c>
      <c r="V21" s="38">
        <f t="shared" si="6"/>
        <v>0</v>
      </c>
      <c r="W21" s="38">
        <f t="shared" si="6"/>
        <v>0</v>
      </c>
      <c r="X21" s="38">
        <f t="shared" si="6"/>
        <v>0</v>
      </c>
      <c r="Y21" s="38">
        <f t="shared" si="6"/>
        <v>0</v>
      </c>
      <c r="Z21" s="38">
        <f t="shared" si="6"/>
        <v>0</v>
      </c>
      <c r="AA21" s="38">
        <f t="shared" si="6"/>
        <v>0</v>
      </c>
      <c r="AB21" s="38">
        <f t="shared" si="6"/>
        <v>0</v>
      </c>
      <c r="AC21" s="38">
        <f t="shared" si="6"/>
        <v>0</v>
      </c>
      <c r="AD21" s="38">
        <f t="shared" si="6"/>
        <v>0</v>
      </c>
      <c r="AE21" s="38">
        <f t="shared" si="6"/>
        <v>0</v>
      </c>
      <c r="AF21" s="38">
        <f t="shared" si="6"/>
        <v>0</v>
      </c>
      <c r="AG21" s="38">
        <f t="shared" si="6"/>
        <v>0</v>
      </c>
      <c r="AH21" s="38">
        <f t="shared" si="6"/>
        <v>0</v>
      </c>
      <c r="AI21" s="38">
        <f t="shared" si="6"/>
        <v>0</v>
      </c>
      <c r="AJ21" s="38">
        <f t="shared" si="6"/>
        <v>0</v>
      </c>
      <c r="AK21" s="38">
        <f t="shared" si="6"/>
        <v>0</v>
      </c>
      <c r="AL21" s="38">
        <f t="shared" si="6"/>
        <v>0</v>
      </c>
      <c r="AM21" s="38">
        <f t="shared" si="6"/>
        <v>0</v>
      </c>
      <c r="AN21" s="38">
        <f t="shared" si="6"/>
        <v>0</v>
      </c>
      <c r="AO21" s="38">
        <f t="shared" si="6"/>
        <v>0</v>
      </c>
      <c r="AP21" s="38">
        <f t="shared" si="6"/>
        <v>0</v>
      </c>
      <c r="AQ21" s="38">
        <f t="shared" si="6"/>
        <v>0</v>
      </c>
      <c r="AR21" s="38">
        <f t="shared" si="6"/>
        <v>0</v>
      </c>
      <c r="AS21" s="38">
        <f t="shared" si="6"/>
        <v>0</v>
      </c>
      <c r="AT21" s="38">
        <f t="shared" si="6"/>
        <v>0</v>
      </c>
      <c r="AU21" s="38">
        <f t="shared" si="6"/>
        <v>0</v>
      </c>
      <c r="AV21" s="38">
        <f t="shared" si="6"/>
        <v>0</v>
      </c>
      <c r="AW21" s="38">
        <f t="shared" si="6"/>
        <v>0</v>
      </c>
      <c r="AX21" s="38">
        <f t="shared" si="6"/>
        <v>0</v>
      </c>
      <c r="AY21" s="38">
        <f t="shared" si="6"/>
        <v>0</v>
      </c>
      <c r="AZ21" s="38">
        <f t="shared" si="6"/>
        <v>0</v>
      </c>
      <c r="BA21" s="38">
        <f t="shared" si="6"/>
        <v>0</v>
      </c>
      <c r="BB21" s="38">
        <f t="shared" si="6"/>
        <v>0</v>
      </c>
      <c r="BC21" s="38">
        <f t="shared" si="6"/>
        <v>0</v>
      </c>
      <c r="BD21" s="38">
        <f t="shared" si="6"/>
        <v>0</v>
      </c>
      <c r="BE21" s="38">
        <f t="shared" si="6"/>
        <v>0</v>
      </c>
      <c r="BF21" s="38">
        <f t="shared" si="6"/>
        <v>0</v>
      </c>
      <c r="BG21" s="38">
        <f t="shared" si="6"/>
        <v>0</v>
      </c>
      <c r="BH21" s="38">
        <f t="shared" si="6"/>
        <v>0</v>
      </c>
      <c r="BI21" s="38">
        <f t="shared" si="6"/>
        <v>0</v>
      </c>
      <c r="BJ21" s="38">
        <f t="shared" si="6"/>
        <v>0</v>
      </c>
      <c r="BK21" s="39">
        <f>SUM(BK20)</f>
        <v>0</v>
      </c>
    </row>
    <row r="22" spans="1:67" x14ac:dyDescent="0.2">
      <c r="A22" s="17" t="s">
        <v>82</v>
      </c>
      <c r="B22" s="25" t="s">
        <v>14</v>
      </c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6"/>
    </row>
    <row r="23" spans="1:67" x14ac:dyDescent="0.2">
      <c r="A23" s="17"/>
      <c r="B23" s="34" t="s">
        <v>115</v>
      </c>
      <c r="C23" s="40">
        <v>0</v>
      </c>
      <c r="D23" s="40">
        <v>0.67029597806450003</v>
      </c>
      <c r="E23" s="40">
        <v>0</v>
      </c>
      <c r="F23" s="40">
        <v>0</v>
      </c>
      <c r="G23" s="40">
        <v>0</v>
      </c>
      <c r="H23" s="40">
        <v>0.57064141648049993</v>
      </c>
      <c r="I23" s="40">
        <v>1.0073482613225</v>
      </c>
      <c r="J23" s="40">
        <v>1.7226148426128001</v>
      </c>
      <c r="K23" s="40">
        <v>0</v>
      </c>
      <c r="L23" s="40">
        <v>1.0480099595155998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0.35043988344959998</v>
      </c>
      <c r="S23" s="40">
        <v>0</v>
      </c>
      <c r="T23" s="40">
        <v>0</v>
      </c>
      <c r="U23" s="40">
        <v>0</v>
      </c>
      <c r="V23" s="40">
        <v>6.5089077580500004E-2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4.5025934416921043</v>
      </c>
      <c r="AC23" s="40">
        <v>1.7944736016449001</v>
      </c>
      <c r="AD23" s="40">
        <v>0.62969622222569999</v>
      </c>
      <c r="AE23" s="40">
        <v>0</v>
      </c>
      <c r="AF23" s="40">
        <v>11.872764231608198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5.134256982462408</v>
      </c>
      <c r="AM23" s="40">
        <v>7.0798595523223993</v>
      </c>
      <c r="AN23" s="40">
        <v>0.75343496241929997</v>
      </c>
      <c r="AO23" s="40">
        <v>0</v>
      </c>
      <c r="AP23" s="40">
        <v>6.3718387501577967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5.857805428431897</v>
      </c>
      <c r="AW23" s="40">
        <v>31.880170529966396</v>
      </c>
      <c r="AX23" s="40">
        <v>0</v>
      </c>
      <c r="AY23" s="40">
        <v>0</v>
      </c>
      <c r="AZ23" s="40">
        <v>17.245317052963394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0.75412018541519965</v>
      </c>
      <c r="BG23" s="40">
        <v>6.1776733225800004E-2</v>
      </c>
      <c r="BH23" s="40">
        <v>1.6367768245804999</v>
      </c>
      <c r="BI23" s="40">
        <v>0</v>
      </c>
      <c r="BJ23" s="40">
        <v>2.6662236300314004</v>
      </c>
      <c r="BK23" s="41">
        <f>SUM(C23:BJ23)</f>
        <v>103.67554754817338</v>
      </c>
      <c r="BL23" s="42"/>
      <c r="BN23" s="42"/>
    </row>
    <row r="24" spans="1:67" x14ac:dyDescent="0.2">
      <c r="A24" s="17"/>
      <c r="B24" s="34" t="s">
        <v>103</v>
      </c>
      <c r="C24" s="40">
        <v>0</v>
      </c>
      <c r="D24" s="40">
        <v>0.60971302393540006</v>
      </c>
      <c r="E24" s="40">
        <v>0</v>
      </c>
      <c r="F24" s="40">
        <v>0</v>
      </c>
      <c r="G24" s="40">
        <v>0</v>
      </c>
      <c r="H24" s="40">
        <v>0.15461231599930003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5.4300082224900008E-2</v>
      </c>
      <c r="S24" s="40">
        <v>0</v>
      </c>
      <c r="T24" s="40">
        <v>0.39815191683869999</v>
      </c>
      <c r="U24" s="40">
        <v>0</v>
      </c>
      <c r="V24" s="40">
        <v>6.8132429612900003E-2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2.796324524206304</v>
      </c>
      <c r="AC24" s="40">
        <v>0.45455231448360001</v>
      </c>
      <c r="AD24" s="40">
        <v>0</v>
      </c>
      <c r="AE24" s="40">
        <v>0</v>
      </c>
      <c r="AF24" s="40">
        <v>2.3246808910634997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1.5584995614015988</v>
      </c>
      <c r="AM24" s="40">
        <v>8.9458537193400009E-2</v>
      </c>
      <c r="AN24" s="40">
        <v>7.1655370967699999E-2</v>
      </c>
      <c r="AO24" s="40">
        <v>0</v>
      </c>
      <c r="AP24" s="40">
        <v>0.78165511409650001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2.6082974373402004</v>
      </c>
      <c r="AW24" s="40">
        <v>4.9982510353220997</v>
      </c>
      <c r="AX24" s="40">
        <v>0</v>
      </c>
      <c r="AY24" s="40">
        <v>0</v>
      </c>
      <c r="AZ24" s="40">
        <v>2.0385201081920004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0.36932071576879993</v>
      </c>
      <c r="BG24" s="40">
        <v>0.23442239183859997</v>
      </c>
      <c r="BH24" s="40">
        <v>0.1914099463225</v>
      </c>
      <c r="BI24" s="40">
        <v>0</v>
      </c>
      <c r="BJ24" s="40">
        <v>0.32869658177409999</v>
      </c>
      <c r="BK24" s="41">
        <f>SUM(C24:BJ24)</f>
        <v>20.130654298582101</v>
      </c>
      <c r="BL24" s="42"/>
      <c r="BM24" s="43"/>
      <c r="BN24" s="42"/>
    </row>
    <row r="25" spans="1:67" x14ac:dyDescent="0.2">
      <c r="A25" s="17"/>
      <c r="B25" s="34" t="s">
        <v>104</v>
      </c>
      <c r="C25" s="40">
        <v>0</v>
      </c>
      <c r="D25" s="40">
        <v>8.2893057603225007</v>
      </c>
      <c r="E25" s="40">
        <v>0</v>
      </c>
      <c r="F25" s="40">
        <v>0</v>
      </c>
      <c r="G25" s="40">
        <v>0</v>
      </c>
      <c r="H25" s="40">
        <v>0.31347581222360005</v>
      </c>
      <c r="I25" s="40">
        <v>1.6387454439353</v>
      </c>
      <c r="J25" s="40">
        <v>2.465882370129</v>
      </c>
      <c r="K25" s="40">
        <v>0</v>
      </c>
      <c r="L25" s="40">
        <v>0.58089199590289997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0.18650215238600004</v>
      </c>
      <c r="S25" s="40">
        <v>0</v>
      </c>
      <c r="T25" s="40">
        <v>0</v>
      </c>
      <c r="U25" s="40">
        <v>0</v>
      </c>
      <c r="V25" s="40">
        <v>0.1025364342258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0.61171987893330004</v>
      </c>
      <c r="AC25" s="40">
        <v>0.55592531193540007</v>
      </c>
      <c r="AD25" s="40">
        <v>0</v>
      </c>
      <c r="AE25" s="40">
        <v>0</v>
      </c>
      <c r="AF25" s="40">
        <v>4.2003970656763991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0.42985255890209989</v>
      </c>
      <c r="AM25" s="40">
        <v>2.6041511258E-2</v>
      </c>
      <c r="AN25" s="40">
        <v>0.1017259591612</v>
      </c>
      <c r="AO25" s="40">
        <v>0</v>
      </c>
      <c r="AP25" s="40">
        <v>1.0739533100963998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1.8986120093796</v>
      </c>
      <c r="AW25" s="40">
        <v>18.956470122837999</v>
      </c>
      <c r="AX25" s="40">
        <v>12.2589694040322</v>
      </c>
      <c r="AY25" s="40">
        <v>0</v>
      </c>
      <c r="AZ25" s="40">
        <v>3.5659030683208002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0.32350382151479989</v>
      </c>
      <c r="BG25" s="40">
        <v>0</v>
      </c>
      <c r="BH25" s="40">
        <v>0</v>
      </c>
      <c r="BI25" s="40">
        <v>0</v>
      </c>
      <c r="BJ25" s="40">
        <v>0.58549231854829997</v>
      </c>
      <c r="BK25" s="41">
        <f>SUM(C25:BJ25)</f>
        <v>58.165906309721599</v>
      </c>
      <c r="BM25" s="42"/>
      <c r="BO25" s="42"/>
    </row>
    <row r="26" spans="1:67" x14ac:dyDescent="0.2">
      <c r="A26" s="17"/>
      <c r="B26" s="34" t="s">
        <v>105</v>
      </c>
      <c r="C26" s="40">
        <v>0</v>
      </c>
      <c r="D26" s="40">
        <v>0.67076648667729999</v>
      </c>
      <c r="E26" s="40">
        <v>0</v>
      </c>
      <c r="F26" s="40">
        <v>0</v>
      </c>
      <c r="G26" s="40">
        <v>0</v>
      </c>
      <c r="H26" s="40">
        <v>1.3884187342826992</v>
      </c>
      <c r="I26" s="40">
        <v>68.357615681047349</v>
      </c>
      <c r="J26" s="40">
        <v>35.478111448131202</v>
      </c>
      <c r="K26" s="40">
        <v>0</v>
      </c>
      <c r="L26" s="40">
        <v>7.9812338039969992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1.5031573971868999</v>
      </c>
      <c r="S26" s="40">
        <v>7.5759247989352021</v>
      </c>
      <c r="T26" s="40">
        <v>22.8579202437096</v>
      </c>
      <c r="U26" s="40">
        <v>0</v>
      </c>
      <c r="V26" s="40">
        <v>1.2362513104826001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3.2332452231519992</v>
      </c>
      <c r="AC26" s="40">
        <v>25.410719920786381</v>
      </c>
      <c r="AD26" s="40">
        <v>0.15746525735480002</v>
      </c>
      <c r="AE26" s="40">
        <v>0</v>
      </c>
      <c r="AF26" s="40">
        <v>77.729915864442475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3.4584867830199011</v>
      </c>
      <c r="AM26" s="40">
        <v>10.106030649321799</v>
      </c>
      <c r="AN26" s="40">
        <v>9.8317383965156999</v>
      </c>
      <c r="AO26" s="40">
        <v>0</v>
      </c>
      <c r="AP26" s="40">
        <v>18.097649822866096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8.1734585457719007</v>
      </c>
      <c r="AW26" s="40">
        <v>57.453672825465738</v>
      </c>
      <c r="AX26" s="40">
        <v>0</v>
      </c>
      <c r="AY26" s="40">
        <v>0</v>
      </c>
      <c r="AZ26" s="40">
        <v>23.776421942280894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1.7313298263766002</v>
      </c>
      <c r="BG26" s="40">
        <v>6.4938002497732006</v>
      </c>
      <c r="BH26" s="40">
        <v>4.0950860558709001</v>
      </c>
      <c r="BI26" s="40">
        <v>0</v>
      </c>
      <c r="BJ26" s="40">
        <v>4.4682753909010993</v>
      </c>
      <c r="BK26" s="41">
        <f>SUM(C26:BJ26)</f>
        <v>401.26669665834936</v>
      </c>
      <c r="BL26" s="42"/>
      <c r="BN26" s="42"/>
    </row>
    <row r="27" spans="1:67" x14ac:dyDescent="0.2">
      <c r="A27" s="17"/>
      <c r="B27" s="26" t="s">
        <v>90</v>
      </c>
      <c r="C27" s="38">
        <f>SUM(C23:C26)</f>
        <v>0</v>
      </c>
      <c r="D27" s="38">
        <f t="shared" ref="D27:BJ27" si="7">SUM(D23:D26)</f>
        <v>10.240081248999701</v>
      </c>
      <c r="E27" s="38">
        <f t="shared" si="7"/>
        <v>0</v>
      </c>
      <c r="F27" s="38">
        <f t="shared" si="7"/>
        <v>0</v>
      </c>
      <c r="G27" s="38">
        <f t="shared" si="7"/>
        <v>0</v>
      </c>
      <c r="H27" s="38">
        <f t="shared" si="7"/>
        <v>2.427148278986099</v>
      </c>
      <c r="I27" s="38">
        <f t="shared" si="7"/>
        <v>71.003709386305147</v>
      </c>
      <c r="J27" s="38">
        <f t="shared" si="7"/>
        <v>39.666608660873003</v>
      </c>
      <c r="K27" s="38">
        <f t="shared" si="7"/>
        <v>0</v>
      </c>
      <c r="L27" s="38">
        <f t="shared" si="7"/>
        <v>9.610135759415499</v>
      </c>
      <c r="M27" s="38">
        <f t="shared" si="7"/>
        <v>0</v>
      </c>
      <c r="N27" s="38">
        <f t="shared" si="7"/>
        <v>0</v>
      </c>
      <c r="O27" s="38">
        <f t="shared" si="7"/>
        <v>0</v>
      </c>
      <c r="P27" s="38">
        <f t="shared" si="7"/>
        <v>0</v>
      </c>
      <c r="Q27" s="38">
        <f t="shared" si="7"/>
        <v>0</v>
      </c>
      <c r="R27" s="38">
        <f t="shared" si="7"/>
        <v>2.0943995152474</v>
      </c>
      <c r="S27" s="38">
        <f t="shared" si="7"/>
        <v>7.5759247989352021</v>
      </c>
      <c r="T27" s="38">
        <f t="shared" si="7"/>
        <v>23.2560721605483</v>
      </c>
      <c r="U27" s="38">
        <f t="shared" si="7"/>
        <v>0</v>
      </c>
      <c r="V27" s="38">
        <f t="shared" si="7"/>
        <v>1.4720092519018</v>
      </c>
      <c r="W27" s="38">
        <f t="shared" si="7"/>
        <v>0</v>
      </c>
      <c r="X27" s="38">
        <f t="shared" si="7"/>
        <v>0</v>
      </c>
      <c r="Y27" s="38">
        <f t="shared" si="7"/>
        <v>0</v>
      </c>
      <c r="Z27" s="38">
        <f t="shared" si="7"/>
        <v>0</v>
      </c>
      <c r="AA27" s="38">
        <f t="shared" si="7"/>
        <v>0</v>
      </c>
      <c r="AB27" s="38">
        <f t="shared" si="7"/>
        <v>11.143883067983708</v>
      </c>
      <c r="AC27" s="38">
        <f t="shared" si="7"/>
        <v>28.21567114885028</v>
      </c>
      <c r="AD27" s="38">
        <f t="shared" si="7"/>
        <v>0.78716147958049998</v>
      </c>
      <c r="AE27" s="38">
        <f t="shared" si="7"/>
        <v>0</v>
      </c>
      <c r="AF27" s="38">
        <f t="shared" si="7"/>
        <v>96.127758052790568</v>
      </c>
      <c r="AG27" s="38">
        <f t="shared" si="7"/>
        <v>0</v>
      </c>
      <c r="AH27" s="38">
        <f t="shared" si="7"/>
        <v>0</v>
      </c>
      <c r="AI27" s="38">
        <f t="shared" si="7"/>
        <v>0</v>
      </c>
      <c r="AJ27" s="38">
        <f t="shared" si="7"/>
        <v>0</v>
      </c>
      <c r="AK27" s="38">
        <f t="shared" si="7"/>
        <v>0</v>
      </c>
      <c r="AL27" s="38">
        <f t="shared" si="7"/>
        <v>10.581095885786009</v>
      </c>
      <c r="AM27" s="38">
        <f t="shared" si="7"/>
        <v>17.301390250095597</v>
      </c>
      <c r="AN27" s="38">
        <f t="shared" si="7"/>
        <v>10.758554689063899</v>
      </c>
      <c r="AO27" s="38">
        <f t="shared" si="7"/>
        <v>0</v>
      </c>
      <c r="AP27" s="38">
        <f t="shared" si="7"/>
        <v>26.325096997216793</v>
      </c>
      <c r="AQ27" s="38">
        <f t="shared" si="7"/>
        <v>0</v>
      </c>
      <c r="AR27" s="38">
        <f t="shared" si="7"/>
        <v>0</v>
      </c>
      <c r="AS27" s="38">
        <f t="shared" si="7"/>
        <v>0</v>
      </c>
      <c r="AT27" s="38">
        <f t="shared" si="7"/>
        <v>0</v>
      </c>
      <c r="AU27" s="38">
        <f t="shared" si="7"/>
        <v>0</v>
      </c>
      <c r="AV27" s="38">
        <f t="shared" si="7"/>
        <v>18.538173420923599</v>
      </c>
      <c r="AW27" s="38">
        <f t="shared" si="7"/>
        <v>113.28856451359223</v>
      </c>
      <c r="AX27" s="38">
        <f t="shared" si="7"/>
        <v>12.2589694040322</v>
      </c>
      <c r="AY27" s="38">
        <f t="shared" si="7"/>
        <v>0</v>
      </c>
      <c r="AZ27" s="38">
        <f t="shared" si="7"/>
        <v>46.626162171757088</v>
      </c>
      <c r="BA27" s="38">
        <f t="shared" si="7"/>
        <v>0</v>
      </c>
      <c r="BB27" s="38">
        <f t="shared" si="7"/>
        <v>0</v>
      </c>
      <c r="BC27" s="38">
        <f t="shared" si="7"/>
        <v>0</v>
      </c>
      <c r="BD27" s="38">
        <f t="shared" si="7"/>
        <v>0</v>
      </c>
      <c r="BE27" s="38">
        <f t="shared" si="7"/>
        <v>0</v>
      </c>
      <c r="BF27" s="38">
        <f t="shared" si="7"/>
        <v>3.1782745490753994</v>
      </c>
      <c r="BG27" s="38">
        <f t="shared" si="7"/>
        <v>6.7899993748376009</v>
      </c>
      <c r="BH27" s="38">
        <f t="shared" si="7"/>
        <v>5.9232728267738999</v>
      </c>
      <c r="BI27" s="38">
        <f t="shared" si="7"/>
        <v>0</v>
      </c>
      <c r="BJ27" s="38">
        <f t="shared" si="7"/>
        <v>8.0486879212548992</v>
      </c>
      <c r="BK27" s="38">
        <f>SUM(BK23:BK26)</f>
        <v>583.23880481482638</v>
      </c>
    </row>
    <row r="28" spans="1:67" x14ac:dyDescent="0.2">
      <c r="A28" s="17"/>
      <c r="B28" s="27" t="s">
        <v>80</v>
      </c>
      <c r="C28" s="38">
        <f t="shared" ref="C28:AH28" si="8">C9+C12+C15+C18+C21+C27</f>
        <v>0</v>
      </c>
      <c r="D28" s="38">
        <f t="shared" si="8"/>
        <v>124.11892218928951</v>
      </c>
      <c r="E28" s="38">
        <f t="shared" si="8"/>
        <v>19.3609592375483</v>
      </c>
      <c r="F28" s="38">
        <f t="shared" si="8"/>
        <v>0</v>
      </c>
      <c r="G28" s="38">
        <f t="shared" si="8"/>
        <v>0</v>
      </c>
      <c r="H28" s="38">
        <f t="shared" si="8"/>
        <v>7.0093283651654961</v>
      </c>
      <c r="I28" s="38">
        <f t="shared" si="8"/>
        <v>1785.7084045444285</v>
      </c>
      <c r="J28" s="38">
        <f t="shared" si="8"/>
        <v>1667.8385090547119</v>
      </c>
      <c r="K28" s="38">
        <f t="shared" si="8"/>
        <v>0</v>
      </c>
      <c r="L28" s="38">
        <f t="shared" si="8"/>
        <v>63.38160404892421</v>
      </c>
      <c r="M28" s="38">
        <f t="shared" si="8"/>
        <v>0</v>
      </c>
      <c r="N28" s="38">
        <f t="shared" si="8"/>
        <v>0</v>
      </c>
      <c r="O28" s="38">
        <f t="shared" si="8"/>
        <v>0</v>
      </c>
      <c r="P28" s="38">
        <f t="shared" si="8"/>
        <v>0</v>
      </c>
      <c r="Q28" s="38">
        <f t="shared" si="8"/>
        <v>0</v>
      </c>
      <c r="R28" s="38">
        <f t="shared" si="8"/>
        <v>4.2744350215280988</v>
      </c>
      <c r="S28" s="38">
        <f t="shared" si="8"/>
        <v>32.087609631676798</v>
      </c>
      <c r="T28" s="38">
        <f t="shared" si="8"/>
        <v>246.57193316409484</v>
      </c>
      <c r="U28" s="38">
        <f t="shared" si="8"/>
        <v>0</v>
      </c>
      <c r="V28" s="38">
        <f t="shared" si="8"/>
        <v>5.075209143545</v>
      </c>
      <c r="W28" s="38">
        <f t="shared" si="8"/>
        <v>0</v>
      </c>
      <c r="X28" s="38">
        <f t="shared" si="8"/>
        <v>0</v>
      </c>
      <c r="Y28" s="38">
        <f t="shared" si="8"/>
        <v>0</v>
      </c>
      <c r="Z28" s="38">
        <f t="shared" si="8"/>
        <v>0</v>
      </c>
      <c r="AA28" s="38">
        <f t="shared" si="8"/>
        <v>0</v>
      </c>
      <c r="AB28" s="38">
        <f t="shared" si="8"/>
        <v>16.401476331378504</v>
      </c>
      <c r="AC28" s="38">
        <f t="shared" si="8"/>
        <v>155.51253729381202</v>
      </c>
      <c r="AD28" s="38">
        <f t="shared" si="8"/>
        <v>76.892584646127801</v>
      </c>
      <c r="AE28" s="38">
        <f t="shared" si="8"/>
        <v>0</v>
      </c>
      <c r="AF28" s="38">
        <f t="shared" si="8"/>
        <v>188.36306299619119</v>
      </c>
      <c r="AG28" s="38">
        <f t="shared" si="8"/>
        <v>0</v>
      </c>
      <c r="AH28" s="38">
        <f t="shared" si="8"/>
        <v>0</v>
      </c>
      <c r="AI28" s="38">
        <f t="shared" ref="AI28:BK28" si="9">AI9+AI12+AI15+AI18+AI21+AI27</f>
        <v>0</v>
      </c>
      <c r="AJ28" s="38">
        <f t="shared" si="9"/>
        <v>0</v>
      </c>
      <c r="AK28" s="38">
        <f t="shared" si="9"/>
        <v>0</v>
      </c>
      <c r="AL28" s="38">
        <f t="shared" si="9"/>
        <v>14.743932000794208</v>
      </c>
      <c r="AM28" s="38">
        <f t="shared" si="9"/>
        <v>61.495973523802618</v>
      </c>
      <c r="AN28" s="38">
        <f t="shared" si="9"/>
        <v>353.81163803076998</v>
      </c>
      <c r="AO28" s="38">
        <f t="shared" si="9"/>
        <v>0</v>
      </c>
      <c r="AP28" s="38">
        <f t="shared" si="9"/>
        <v>75.807386168948369</v>
      </c>
      <c r="AQ28" s="38">
        <f t="shared" si="9"/>
        <v>0</v>
      </c>
      <c r="AR28" s="38">
        <f t="shared" si="9"/>
        <v>0</v>
      </c>
      <c r="AS28" s="38">
        <f t="shared" si="9"/>
        <v>0</v>
      </c>
      <c r="AT28" s="38">
        <f t="shared" si="9"/>
        <v>0</v>
      </c>
      <c r="AU28" s="38">
        <f t="shared" si="9"/>
        <v>0</v>
      </c>
      <c r="AV28" s="38">
        <f t="shared" si="9"/>
        <v>24.448613045605995</v>
      </c>
      <c r="AW28" s="38">
        <f t="shared" si="9"/>
        <v>767.70137988642659</v>
      </c>
      <c r="AX28" s="38">
        <f t="shared" si="9"/>
        <v>18.572073829741701</v>
      </c>
      <c r="AY28" s="38">
        <f t="shared" si="9"/>
        <v>0</v>
      </c>
      <c r="AZ28" s="38">
        <f t="shared" si="9"/>
        <v>98.983829423331315</v>
      </c>
      <c r="BA28" s="38">
        <f t="shared" si="9"/>
        <v>0</v>
      </c>
      <c r="BB28" s="38">
        <f t="shared" si="9"/>
        <v>0</v>
      </c>
      <c r="BC28" s="38">
        <f t="shared" si="9"/>
        <v>0</v>
      </c>
      <c r="BD28" s="38">
        <f t="shared" si="9"/>
        <v>0</v>
      </c>
      <c r="BE28" s="38">
        <f t="shared" si="9"/>
        <v>0</v>
      </c>
      <c r="BF28" s="38">
        <f t="shared" si="9"/>
        <v>4.2859222672595987</v>
      </c>
      <c r="BG28" s="38">
        <f t="shared" si="9"/>
        <v>48.481588818837302</v>
      </c>
      <c r="BH28" s="38">
        <f t="shared" si="9"/>
        <v>35.8038860437088</v>
      </c>
      <c r="BI28" s="38">
        <f t="shared" si="9"/>
        <v>0</v>
      </c>
      <c r="BJ28" s="38">
        <f t="shared" si="9"/>
        <v>10.1584018408024</v>
      </c>
      <c r="BK28" s="38">
        <f t="shared" si="9"/>
        <v>5906.8912005484526</v>
      </c>
    </row>
    <row r="29" spans="1:67" ht="3.75" customHeight="1" x14ac:dyDescent="0.2">
      <c r="A29" s="17"/>
      <c r="B29" s="28"/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6"/>
    </row>
    <row r="30" spans="1:67" x14ac:dyDescent="0.2">
      <c r="A30" s="17" t="s">
        <v>1</v>
      </c>
      <c r="B30" s="24" t="s">
        <v>7</v>
      </c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6"/>
    </row>
    <row r="31" spans="1:67" s="5" customFormat="1" x14ac:dyDescent="0.2">
      <c r="A31" s="17" t="s">
        <v>76</v>
      </c>
      <c r="B31" s="25" t="s">
        <v>2</v>
      </c>
      <c r="C31" s="73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5"/>
    </row>
    <row r="32" spans="1:67" s="50" customFormat="1" x14ac:dyDescent="0.2">
      <c r="A32" s="47"/>
      <c r="B32" s="48" t="s">
        <v>106</v>
      </c>
      <c r="C32" s="40">
        <v>0</v>
      </c>
      <c r="D32" s="40">
        <v>0.74392263277409998</v>
      </c>
      <c r="E32" s="40">
        <v>0</v>
      </c>
      <c r="F32" s="40">
        <v>0</v>
      </c>
      <c r="G32" s="40">
        <v>0</v>
      </c>
      <c r="H32" s="40">
        <v>13.958470141466877</v>
      </c>
      <c r="I32" s="40">
        <v>3.4799332032200002E-2</v>
      </c>
      <c r="J32" s="40">
        <v>0</v>
      </c>
      <c r="K32" s="40">
        <v>0</v>
      </c>
      <c r="L32" s="40">
        <v>1.4708730743852998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8.4906859372376129</v>
      </c>
      <c r="S32" s="40">
        <v>0</v>
      </c>
      <c r="T32" s="40">
        <v>0</v>
      </c>
      <c r="U32" s="40">
        <v>0</v>
      </c>
      <c r="V32" s="40">
        <v>0.47234007357990004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87.203781814564294</v>
      </c>
      <c r="AC32" s="40">
        <v>1.1971230154511998</v>
      </c>
      <c r="AD32" s="40">
        <v>0</v>
      </c>
      <c r="AE32" s="40">
        <v>0</v>
      </c>
      <c r="AF32" s="40">
        <v>25.015438960694286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69.997812512971407</v>
      </c>
      <c r="AM32" s="40">
        <v>0.59765673464500013</v>
      </c>
      <c r="AN32" s="40">
        <v>0</v>
      </c>
      <c r="AO32" s="40">
        <v>0</v>
      </c>
      <c r="AP32" s="40">
        <v>8.2970597164439983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315.6306873250756</v>
      </c>
      <c r="AW32" s="40">
        <v>6.1710417322565014</v>
      </c>
      <c r="AX32" s="40">
        <v>0</v>
      </c>
      <c r="AY32" s="40">
        <v>0</v>
      </c>
      <c r="AZ32" s="40">
        <v>57.445023872581814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58.404382705902172</v>
      </c>
      <c r="BG32" s="40">
        <v>0.13454093125799998</v>
      </c>
      <c r="BH32" s="40">
        <v>0</v>
      </c>
      <c r="BI32" s="40">
        <v>0</v>
      </c>
      <c r="BJ32" s="40">
        <v>3.3151294602542007</v>
      </c>
      <c r="BK32" s="49">
        <f>SUM(C32:BJ32)</f>
        <v>658.58076997357455</v>
      </c>
    </row>
    <row r="33" spans="1:67" s="5" customFormat="1" x14ac:dyDescent="0.2">
      <c r="A33" s="17"/>
      <c r="B33" s="26" t="s">
        <v>85</v>
      </c>
      <c r="C33" s="38">
        <f>SUM(C32)</f>
        <v>0</v>
      </c>
      <c r="D33" s="38">
        <f t="shared" ref="D33:BJ33" si="10">SUM(D32)</f>
        <v>0.74392263277409998</v>
      </c>
      <c r="E33" s="38">
        <f t="shared" si="10"/>
        <v>0</v>
      </c>
      <c r="F33" s="38">
        <f t="shared" si="10"/>
        <v>0</v>
      </c>
      <c r="G33" s="38">
        <f t="shared" si="10"/>
        <v>0</v>
      </c>
      <c r="H33" s="38">
        <f t="shared" si="10"/>
        <v>13.958470141466877</v>
      </c>
      <c r="I33" s="38">
        <f t="shared" si="10"/>
        <v>3.4799332032200002E-2</v>
      </c>
      <c r="J33" s="38">
        <f t="shared" si="10"/>
        <v>0</v>
      </c>
      <c r="K33" s="38">
        <f t="shared" si="10"/>
        <v>0</v>
      </c>
      <c r="L33" s="38">
        <f t="shared" si="10"/>
        <v>1.4708730743852998</v>
      </c>
      <c r="M33" s="38">
        <f t="shared" si="10"/>
        <v>0</v>
      </c>
      <c r="N33" s="38">
        <f t="shared" si="10"/>
        <v>0</v>
      </c>
      <c r="O33" s="38">
        <f t="shared" si="10"/>
        <v>0</v>
      </c>
      <c r="P33" s="38">
        <f t="shared" si="10"/>
        <v>0</v>
      </c>
      <c r="Q33" s="38">
        <f t="shared" si="10"/>
        <v>0</v>
      </c>
      <c r="R33" s="38">
        <f t="shared" si="10"/>
        <v>8.4906859372376129</v>
      </c>
      <c r="S33" s="38">
        <f t="shared" si="10"/>
        <v>0</v>
      </c>
      <c r="T33" s="38">
        <f t="shared" si="10"/>
        <v>0</v>
      </c>
      <c r="U33" s="38">
        <f t="shared" si="10"/>
        <v>0</v>
      </c>
      <c r="V33" s="38">
        <f t="shared" si="10"/>
        <v>0.47234007357990004</v>
      </c>
      <c r="W33" s="38">
        <f t="shared" si="10"/>
        <v>0</v>
      </c>
      <c r="X33" s="38">
        <f t="shared" si="10"/>
        <v>0</v>
      </c>
      <c r="Y33" s="38">
        <f t="shared" si="10"/>
        <v>0</v>
      </c>
      <c r="Z33" s="38">
        <f t="shared" si="10"/>
        <v>0</v>
      </c>
      <c r="AA33" s="38">
        <f t="shared" si="10"/>
        <v>0</v>
      </c>
      <c r="AB33" s="38">
        <f t="shared" si="10"/>
        <v>87.203781814564294</v>
      </c>
      <c r="AC33" s="38">
        <f t="shared" si="10"/>
        <v>1.1971230154511998</v>
      </c>
      <c r="AD33" s="38">
        <f t="shared" si="10"/>
        <v>0</v>
      </c>
      <c r="AE33" s="38">
        <f t="shared" si="10"/>
        <v>0</v>
      </c>
      <c r="AF33" s="38">
        <f t="shared" si="10"/>
        <v>25.015438960694286</v>
      </c>
      <c r="AG33" s="38">
        <f t="shared" si="10"/>
        <v>0</v>
      </c>
      <c r="AH33" s="38">
        <f t="shared" si="10"/>
        <v>0</v>
      </c>
      <c r="AI33" s="38">
        <f t="shared" si="10"/>
        <v>0</v>
      </c>
      <c r="AJ33" s="38">
        <f t="shared" si="10"/>
        <v>0</v>
      </c>
      <c r="AK33" s="38">
        <f t="shared" si="10"/>
        <v>0</v>
      </c>
      <c r="AL33" s="38">
        <f t="shared" si="10"/>
        <v>69.997812512971407</v>
      </c>
      <c r="AM33" s="38">
        <f t="shared" si="10"/>
        <v>0.59765673464500013</v>
      </c>
      <c r="AN33" s="38">
        <f t="shared" si="10"/>
        <v>0</v>
      </c>
      <c r="AO33" s="38">
        <f t="shared" si="10"/>
        <v>0</v>
      </c>
      <c r="AP33" s="38">
        <f t="shared" si="10"/>
        <v>8.2970597164439983</v>
      </c>
      <c r="AQ33" s="38">
        <f t="shared" si="10"/>
        <v>0</v>
      </c>
      <c r="AR33" s="38">
        <f t="shared" si="10"/>
        <v>0</v>
      </c>
      <c r="AS33" s="38">
        <f t="shared" si="10"/>
        <v>0</v>
      </c>
      <c r="AT33" s="38">
        <f t="shared" si="10"/>
        <v>0</v>
      </c>
      <c r="AU33" s="38">
        <f t="shared" si="10"/>
        <v>0</v>
      </c>
      <c r="AV33" s="38">
        <f t="shared" si="10"/>
        <v>315.6306873250756</v>
      </c>
      <c r="AW33" s="38">
        <f t="shared" si="10"/>
        <v>6.1710417322565014</v>
      </c>
      <c r="AX33" s="38">
        <f t="shared" si="10"/>
        <v>0</v>
      </c>
      <c r="AY33" s="38">
        <f t="shared" si="10"/>
        <v>0</v>
      </c>
      <c r="AZ33" s="38">
        <f t="shared" si="10"/>
        <v>57.445023872581814</v>
      </c>
      <c r="BA33" s="38">
        <f t="shared" si="10"/>
        <v>0</v>
      </c>
      <c r="BB33" s="38">
        <f t="shared" si="10"/>
        <v>0</v>
      </c>
      <c r="BC33" s="38">
        <f t="shared" si="10"/>
        <v>0</v>
      </c>
      <c r="BD33" s="38">
        <f t="shared" si="10"/>
        <v>0</v>
      </c>
      <c r="BE33" s="38">
        <f t="shared" si="10"/>
        <v>0</v>
      </c>
      <c r="BF33" s="38">
        <f t="shared" si="10"/>
        <v>58.404382705902172</v>
      </c>
      <c r="BG33" s="38">
        <f t="shared" si="10"/>
        <v>0.13454093125799998</v>
      </c>
      <c r="BH33" s="38">
        <f t="shared" si="10"/>
        <v>0</v>
      </c>
      <c r="BI33" s="38">
        <f t="shared" si="10"/>
        <v>0</v>
      </c>
      <c r="BJ33" s="38">
        <f t="shared" si="10"/>
        <v>3.3151294602542007</v>
      </c>
      <c r="BK33" s="38">
        <f>SUM(BK32)</f>
        <v>658.58076997357455</v>
      </c>
    </row>
    <row r="34" spans="1:67" x14ac:dyDescent="0.2">
      <c r="A34" s="17" t="s">
        <v>77</v>
      </c>
      <c r="B34" s="25" t="s">
        <v>15</v>
      </c>
      <c r="C34" s="64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6"/>
    </row>
    <row r="35" spans="1:67" x14ac:dyDescent="0.2">
      <c r="A35" s="17"/>
      <c r="B35" s="34" t="s">
        <v>125</v>
      </c>
      <c r="C35" s="40">
        <v>0</v>
      </c>
      <c r="D35" s="40">
        <v>0.50650312283870003</v>
      </c>
      <c r="E35" s="40">
        <v>0</v>
      </c>
      <c r="F35" s="40">
        <v>0</v>
      </c>
      <c r="G35" s="40">
        <v>0</v>
      </c>
      <c r="H35" s="40">
        <v>1.0341911618858004</v>
      </c>
      <c r="I35" s="40">
        <v>0.1015032258064</v>
      </c>
      <c r="J35" s="40">
        <v>0</v>
      </c>
      <c r="K35" s="40">
        <v>0</v>
      </c>
      <c r="L35" s="40">
        <v>1.8568609790961002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0.72957414963050182</v>
      </c>
      <c r="S35" s="40">
        <v>0</v>
      </c>
      <c r="T35" s="40">
        <v>0</v>
      </c>
      <c r="U35" s="40">
        <v>0</v>
      </c>
      <c r="V35" s="40">
        <v>0.26446594412890001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40.273889019936711</v>
      </c>
      <c r="AC35" s="40">
        <v>6.8892132341897998</v>
      </c>
      <c r="AD35" s="40">
        <v>0</v>
      </c>
      <c r="AE35" s="40">
        <v>0</v>
      </c>
      <c r="AF35" s="40">
        <v>41.884318241344516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40.979027221489787</v>
      </c>
      <c r="AM35" s="40">
        <v>4.0859485556751993</v>
      </c>
      <c r="AN35" s="40">
        <v>7.4929032258000003E-2</v>
      </c>
      <c r="AO35" s="40">
        <v>0</v>
      </c>
      <c r="AP35" s="40">
        <v>24.652490024780651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7.2595499957192864</v>
      </c>
      <c r="AW35" s="40">
        <v>0.39351410132229997</v>
      </c>
      <c r="AX35" s="40">
        <v>0</v>
      </c>
      <c r="AY35" s="40">
        <v>0</v>
      </c>
      <c r="AZ35" s="40">
        <v>3.4105960602228014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4.0065646803585828</v>
      </c>
      <c r="BG35" s="40">
        <v>0.80769277609670009</v>
      </c>
      <c r="BH35" s="40">
        <v>0</v>
      </c>
      <c r="BI35" s="40">
        <v>0</v>
      </c>
      <c r="BJ35" s="40">
        <v>1.2938120698045998</v>
      </c>
      <c r="BK35" s="41">
        <f>SUM(C35:BJ35)</f>
        <v>180.50464359658537</v>
      </c>
      <c r="BM35" s="42"/>
      <c r="BO35" s="42"/>
    </row>
    <row r="36" spans="1:67" x14ac:dyDescent="0.2">
      <c r="A36" s="17"/>
      <c r="B36" s="34" t="s">
        <v>107</v>
      </c>
      <c r="C36" s="40">
        <v>0</v>
      </c>
      <c r="D36" s="40">
        <v>0.72619363064510001</v>
      </c>
      <c r="E36" s="40">
        <v>0</v>
      </c>
      <c r="F36" s="40">
        <v>0</v>
      </c>
      <c r="G36" s="40">
        <v>0</v>
      </c>
      <c r="H36" s="40">
        <v>5.4813968177380961</v>
      </c>
      <c r="I36" s="40">
        <v>1.5305301531286002</v>
      </c>
      <c r="J36" s="40">
        <v>0</v>
      </c>
      <c r="K36" s="40">
        <v>0</v>
      </c>
      <c r="L36" s="40">
        <v>2.8539154570308001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1.9114710150094998</v>
      </c>
      <c r="S36" s="40">
        <v>0</v>
      </c>
      <c r="T36" s="40">
        <v>0</v>
      </c>
      <c r="U36" s="40">
        <v>0</v>
      </c>
      <c r="V36" s="40">
        <v>0.80413329464430006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41.903318838531717</v>
      </c>
      <c r="AC36" s="40">
        <v>2.9820326371922996</v>
      </c>
      <c r="AD36" s="40">
        <v>0</v>
      </c>
      <c r="AE36" s="40">
        <v>0</v>
      </c>
      <c r="AF36" s="40">
        <v>19.607412909438214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35.136865857406605</v>
      </c>
      <c r="AM36" s="40">
        <v>0.18636618099970001</v>
      </c>
      <c r="AN36" s="40">
        <v>0</v>
      </c>
      <c r="AO36" s="40">
        <v>0</v>
      </c>
      <c r="AP36" s="40">
        <v>4.9942932826711992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136.32942160754072</v>
      </c>
      <c r="AW36" s="40">
        <v>8.6801734363190004</v>
      </c>
      <c r="AX36" s="40">
        <v>0</v>
      </c>
      <c r="AY36" s="40">
        <v>0</v>
      </c>
      <c r="AZ36" s="40">
        <v>76.325051394587021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22.095473123329143</v>
      </c>
      <c r="BG36" s="40">
        <v>4.5412969741932994</v>
      </c>
      <c r="BH36" s="40">
        <v>0</v>
      </c>
      <c r="BI36" s="40">
        <v>0</v>
      </c>
      <c r="BJ36" s="40">
        <v>4.4786958825784007</v>
      </c>
      <c r="BK36" s="41">
        <f>SUM(C36:BJ36)</f>
        <v>370.56804249298375</v>
      </c>
      <c r="BM36" s="42"/>
      <c r="BO36" s="42"/>
    </row>
    <row r="37" spans="1:67" x14ac:dyDescent="0.2">
      <c r="A37" s="17"/>
      <c r="B37" s="34" t="s">
        <v>117</v>
      </c>
      <c r="C37" s="40">
        <v>0</v>
      </c>
      <c r="D37" s="40">
        <v>0.53220972629030006</v>
      </c>
      <c r="E37" s="40">
        <v>0</v>
      </c>
      <c r="F37" s="40">
        <v>0</v>
      </c>
      <c r="G37" s="40">
        <v>0</v>
      </c>
      <c r="H37" s="40">
        <v>2.5721297323195977</v>
      </c>
      <c r="I37" s="40">
        <v>0.2663709677419</v>
      </c>
      <c r="J37" s="40">
        <v>0</v>
      </c>
      <c r="K37" s="40">
        <v>0</v>
      </c>
      <c r="L37" s="40">
        <v>0.80411112445020005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2.2584661303193974</v>
      </c>
      <c r="S37" s="40">
        <v>0</v>
      </c>
      <c r="T37" s="40">
        <v>1.2722682786774</v>
      </c>
      <c r="U37" s="40">
        <v>0</v>
      </c>
      <c r="V37" s="40">
        <v>0.20332659728989999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67.618971459267826</v>
      </c>
      <c r="AC37" s="40">
        <v>7.9604998712232975</v>
      </c>
      <c r="AD37" s="40">
        <v>0</v>
      </c>
      <c r="AE37" s="40">
        <v>0</v>
      </c>
      <c r="AF37" s="40">
        <v>70.988702715673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84.478810238780397</v>
      </c>
      <c r="AM37" s="40">
        <v>5.6305053008046002</v>
      </c>
      <c r="AN37" s="40">
        <v>0.47718960564489998</v>
      </c>
      <c r="AO37" s="40">
        <v>0</v>
      </c>
      <c r="AP37" s="40">
        <v>44.165684675681916</v>
      </c>
      <c r="AQ37" s="40">
        <v>0</v>
      </c>
      <c r="AR37" s="40">
        <v>0</v>
      </c>
      <c r="AS37" s="40">
        <v>0</v>
      </c>
      <c r="AT37" s="40">
        <v>0</v>
      </c>
      <c r="AU37" s="40">
        <v>0</v>
      </c>
      <c r="AV37" s="40">
        <v>16.617291094854714</v>
      </c>
      <c r="AW37" s="40">
        <v>4.2092578440638002</v>
      </c>
      <c r="AX37" s="40">
        <v>0</v>
      </c>
      <c r="AY37" s="40">
        <v>0</v>
      </c>
      <c r="AZ37" s="40">
        <v>9.0715230125446968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6.1772666903356681</v>
      </c>
      <c r="BG37" s="40">
        <v>0.53239064516120005</v>
      </c>
      <c r="BH37" s="40">
        <v>0</v>
      </c>
      <c r="BI37" s="40">
        <v>0</v>
      </c>
      <c r="BJ37" s="40">
        <v>3.2734411387077</v>
      </c>
      <c r="BK37" s="41">
        <f>SUM(C37:BJ37)</f>
        <v>329.11041684983235</v>
      </c>
      <c r="BM37" s="42"/>
      <c r="BO37" s="42"/>
    </row>
    <row r="38" spans="1:67" x14ac:dyDescent="0.2">
      <c r="A38" s="17"/>
      <c r="B38" s="34" t="s">
        <v>108</v>
      </c>
      <c r="C38" s="40">
        <v>0</v>
      </c>
      <c r="D38" s="40">
        <v>0.68891075451610007</v>
      </c>
      <c r="E38" s="40">
        <v>0</v>
      </c>
      <c r="F38" s="40">
        <v>0</v>
      </c>
      <c r="G38" s="40">
        <v>0</v>
      </c>
      <c r="H38" s="40">
        <v>6.0649924703327009</v>
      </c>
      <c r="I38" s="40">
        <v>5.2008339875475</v>
      </c>
      <c r="J38" s="40">
        <v>0</v>
      </c>
      <c r="K38" s="40">
        <v>0</v>
      </c>
      <c r="L38" s="40">
        <v>1.5569120546111002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2.7023984018982015</v>
      </c>
      <c r="S38" s="40">
        <v>3.4507818506127999</v>
      </c>
      <c r="T38" s="40">
        <v>0</v>
      </c>
      <c r="U38" s="40">
        <v>0</v>
      </c>
      <c r="V38" s="40">
        <v>0.86497688899910019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83.577534967755682</v>
      </c>
      <c r="AC38" s="40">
        <v>10.095217626901301</v>
      </c>
      <c r="AD38" s="40">
        <v>0</v>
      </c>
      <c r="AE38" s="40">
        <v>0</v>
      </c>
      <c r="AF38" s="40">
        <v>27.639955414046298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77.368177536987375</v>
      </c>
      <c r="AM38" s="40">
        <v>0.90890956035430004</v>
      </c>
      <c r="AN38" s="40">
        <v>0</v>
      </c>
      <c r="AO38" s="40">
        <v>0</v>
      </c>
      <c r="AP38" s="40">
        <v>9.975770193442596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107.6331057683351</v>
      </c>
      <c r="AW38" s="40">
        <v>7.3017786712222028</v>
      </c>
      <c r="AX38" s="40">
        <v>0</v>
      </c>
      <c r="AY38" s="40">
        <v>0</v>
      </c>
      <c r="AZ38" s="40">
        <v>44.969661120143606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20.568404951168684</v>
      </c>
      <c r="BG38" s="40">
        <v>0.43287640361280005</v>
      </c>
      <c r="BH38" s="40">
        <v>0</v>
      </c>
      <c r="BI38" s="40">
        <v>0</v>
      </c>
      <c r="BJ38" s="40">
        <v>2.8061173689659999</v>
      </c>
      <c r="BK38" s="41">
        <f t="shared" ref="BK38:BK40" si="11">SUM(C38:BJ38)</f>
        <v>413.80731599145349</v>
      </c>
      <c r="BM38" s="42"/>
      <c r="BO38" s="42"/>
    </row>
    <row r="39" spans="1:67" x14ac:dyDescent="0.2">
      <c r="A39" s="17"/>
      <c r="B39" s="34" t="s">
        <v>127</v>
      </c>
      <c r="C39" s="40">
        <v>0</v>
      </c>
      <c r="D39" s="40">
        <v>6.4564419548300001E-2</v>
      </c>
      <c r="E39" s="40">
        <v>0</v>
      </c>
      <c r="F39" s="40">
        <v>0</v>
      </c>
      <c r="G39" s="40">
        <v>0</v>
      </c>
      <c r="H39" s="40">
        <v>0.15876912279689998</v>
      </c>
      <c r="I39" s="40">
        <v>6.4658064515999997E-3</v>
      </c>
      <c r="J39" s="40">
        <v>0</v>
      </c>
      <c r="K39" s="40">
        <v>0</v>
      </c>
      <c r="L39" s="40">
        <v>0.19547992819289997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0.16712073924839999</v>
      </c>
      <c r="S39" s="40">
        <v>0</v>
      </c>
      <c r="T39" s="40">
        <v>0</v>
      </c>
      <c r="U39" s="40">
        <v>0</v>
      </c>
      <c r="V39" s="40">
        <v>2.65818182579E-2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10.168082456156181</v>
      </c>
      <c r="AC39" s="40">
        <v>1.4551159684823005</v>
      </c>
      <c r="AD39" s="40">
        <v>0</v>
      </c>
      <c r="AE39" s="40">
        <v>0</v>
      </c>
      <c r="AF39" s="40">
        <v>14.523717884322876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10.941185054024091</v>
      </c>
      <c r="AM39" s="40">
        <v>1.8095564565789</v>
      </c>
      <c r="AN39" s="40">
        <v>4.3587096774099998E-2</v>
      </c>
      <c r="AO39" s="40">
        <v>0</v>
      </c>
      <c r="AP39" s="40">
        <v>8.3787480840421065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0.90376454526180405</v>
      </c>
      <c r="AW39" s="40">
        <v>0</v>
      </c>
      <c r="AX39" s="40">
        <v>0</v>
      </c>
      <c r="AY39" s="40">
        <v>0</v>
      </c>
      <c r="AZ39" s="40">
        <v>0.38850817138639998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0.31294083001420064</v>
      </c>
      <c r="BG39" s="40">
        <v>0.14529032258059998</v>
      </c>
      <c r="BH39" s="40">
        <v>0</v>
      </c>
      <c r="BI39" s="40">
        <v>0</v>
      </c>
      <c r="BJ39" s="40">
        <v>0.42780065058000005</v>
      </c>
      <c r="BK39" s="41">
        <f t="shared" ref="BK39" si="12">SUM(C39:BJ39)</f>
        <v>50.117279354699548</v>
      </c>
      <c r="BM39" s="42"/>
      <c r="BO39" s="42"/>
    </row>
    <row r="40" spans="1:67" x14ac:dyDescent="0.2">
      <c r="A40" s="17"/>
      <c r="B40" s="34" t="s">
        <v>118</v>
      </c>
      <c r="C40" s="40">
        <v>0</v>
      </c>
      <c r="D40" s="40">
        <v>0.61561547125799998</v>
      </c>
      <c r="E40" s="40">
        <v>0</v>
      </c>
      <c r="F40" s="40">
        <v>0</v>
      </c>
      <c r="G40" s="40">
        <v>0</v>
      </c>
      <c r="H40" s="40">
        <v>3.460429756339503</v>
      </c>
      <c r="I40" s="40">
        <v>3.1035934677299998E-2</v>
      </c>
      <c r="J40" s="40">
        <v>0</v>
      </c>
      <c r="K40" s="40">
        <v>0</v>
      </c>
      <c r="L40" s="40">
        <v>0.70099989161200005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2.4829928572479019</v>
      </c>
      <c r="S40" s="40">
        <v>3.6411830322000001E-3</v>
      </c>
      <c r="T40" s="40">
        <v>0</v>
      </c>
      <c r="U40" s="40">
        <v>0</v>
      </c>
      <c r="V40" s="40">
        <v>0.26050521206419996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67.772615026089852</v>
      </c>
      <c r="AC40" s="40">
        <v>6.5976008580931973</v>
      </c>
      <c r="AD40" s="40">
        <v>0</v>
      </c>
      <c r="AE40" s="40">
        <v>0</v>
      </c>
      <c r="AF40" s="40">
        <v>49.981836430733622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68.990606523088474</v>
      </c>
      <c r="AM40" s="40">
        <v>2.3730325189659003</v>
      </c>
      <c r="AN40" s="40">
        <v>0.90666635867720002</v>
      </c>
      <c r="AO40" s="40">
        <v>0</v>
      </c>
      <c r="AP40" s="40">
        <v>24.559900823074535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13.077040074164898</v>
      </c>
      <c r="AW40" s="40">
        <v>0.93167041612829993</v>
      </c>
      <c r="AX40" s="40">
        <v>0</v>
      </c>
      <c r="AY40" s="40">
        <v>0</v>
      </c>
      <c r="AZ40" s="40">
        <v>7.0932844698337991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6.3736977776001904</v>
      </c>
      <c r="BG40" s="40">
        <v>0.15229441148370002</v>
      </c>
      <c r="BH40" s="40">
        <v>0</v>
      </c>
      <c r="BI40" s="40">
        <v>0</v>
      </c>
      <c r="BJ40" s="40">
        <v>1.8822405681598</v>
      </c>
      <c r="BK40" s="41">
        <f t="shared" si="11"/>
        <v>258.24770656232459</v>
      </c>
      <c r="BM40" s="42"/>
      <c r="BO40" s="42"/>
    </row>
    <row r="41" spans="1:67" x14ac:dyDescent="0.2">
      <c r="A41" s="17"/>
      <c r="B41" s="34" t="s">
        <v>109</v>
      </c>
      <c r="C41" s="40">
        <v>0</v>
      </c>
      <c r="D41" s="40">
        <v>1.2690386959354001</v>
      </c>
      <c r="E41" s="40">
        <v>0</v>
      </c>
      <c r="F41" s="40">
        <v>0</v>
      </c>
      <c r="G41" s="40">
        <v>0</v>
      </c>
      <c r="H41" s="40">
        <v>2.0569557471153015</v>
      </c>
      <c r="I41" s="40">
        <v>56.070027760225607</v>
      </c>
      <c r="J41" s="40">
        <v>0</v>
      </c>
      <c r="K41" s="40">
        <v>0</v>
      </c>
      <c r="L41" s="40">
        <v>0.60696369519280002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0.74127787586270033</v>
      </c>
      <c r="S41" s="40">
        <v>6.6491574064837007</v>
      </c>
      <c r="T41" s="40">
        <v>0</v>
      </c>
      <c r="U41" s="40">
        <v>0</v>
      </c>
      <c r="V41" s="40">
        <v>6.6105189998999997E-3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21.58148150958602</v>
      </c>
      <c r="AC41" s="40">
        <v>2.0808967366438997</v>
      </c>
      <c r="AD41" s="40">
        <v>0</v>
      </c>
      <c r="AE41" s="40">
        <v>0</v>
      </c>
      <c r="AF41" s="40">
        <v>5.2204849436750997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17.146557704260637</v>
      </c>
      <c r="AM41" s="40">
        <v>4.8415300582573</v>
      </c>
      <c r="AN41" s="40">
        <v>0</v>
      </c>
      <c r="AO41" s="40">
        <v>0</v>
      </c>
      <c r="AP41" s="40">
        <v>0.4489581731285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21.308390749856887</v>
      </c>
      <c r="AW41" s="40">
        <v>72.468985362321718</v>
      </c>
      <c r="AX41" s="40">
        <v>0</v>
      </c>
      <c r="AY41" s="40">
        <v>0</v>
      </c>
      <c r="AZ41" s="40">
        <v>2.3153126962568997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6.4890015199407127</v>
      </c>
      <c r="BG41" s="40">
        <v>7.7996709612799989E-2</v>
      </c>
      <c r="BH41" s="40">
        <v>0</v>
      </c>
      <c r="BI41" s="40">
        <v>0</v>
      </c>
      <c r="BJ41" s="40">
        <v>0</v>
      </c>
      <c r="BK41" s="41">
        <f>SUM(C41:BJ41)</f>
        <v>221.37962786335589</v>
      </c>
      <c r="BM41" s="42"/>
      <c r="BO41" s="42"/>
    </row>
    <row r="42" spans="1:67" x14ac:dyDescent="0.2">
      <c r="A42" s="17"/>
      <c r="B42" s="34" t="s">
        <v>110</v>
      </c>
      <c r="C42" s="40">
        <v>0</v>
      </c>
      <c r="D42" s="40">
        <v>0.8068611019677</v>
      </c>
      <c r="E42" s="40">
        <v>0</v>
      </c>
      <c r="F42" s="40">
        <v>0</v>
      </c>
      <c r="G42" s="40">
        <v>0</v>
      </c>
      <c r="H42" s="40">
        <v>3.4580680253947995</v>
      </c>
      <c r="I42" s="40">
        <v>0</v>
      </c>
      <c r="J42" s="40">
        <v>0</v>
      </c>
      <c r="K42" s="40">
        <v>0</v>
      </c>
      <c r="L42" s="40">
        <v>3.7040307214823991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1.5475404569488991</v>
      </c>
      <c r="S42" s="40">
        <v>0</v>
      </c>
      <c r="T42" s="40">
        <v>0</v>
      </c>
      <c r="U42" s="40">
        <v>0</v>
      </c>
      <c r="V42" s="40">
        <v>0.18744376838660001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7.4907466099135833</v>
      </c>
      <c r="AC42" s="40">
        <v>0.23914016074180003</v>
      </c>
      <c r="AD42" s="40">
        <v>0</v>
      </c>
      <c r="AE42" s="40">
        <v>0</v>
      </c>
      <c r="AF42" s="40">
        <v>1.2203267040956001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4.915929134203286</v>
      </c>
      <c r="AM42" s="40">
        <v>0.1370223799675</v>
      </c>
      <c r="AN42" s="40">
        <v>0</v>
      </c>
      <c r="AO42" s="40">
        <v>0</v>
      </c>
      <c r="AP42" s="40">
        <v>0.55898811364479994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13.752913874785008</v>
      </c>
      <c r="AW42" s="40">
        <v>1.1022158842576</v>
      </c>
      <c r="AX42" s="40">
        <v>0</v>
      </c>
      <c r="AY42" s="40">
        <v>0</v>
      </c>
      <c r="AZ42" s="40">
        <v>9.406351137191896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2.9607906562951998</v>
      </c>
      <c r="BG42" s="40">
        <v>3.9088765487419002</v>
      </c>
      <c r="BH42" s="40">
        <v>0</v>
      </c>
      <c r="BI42" s="40">
        <v>0</v>
      </c>
      <c r="BJ42" s="40">
        <v>0.15436104806439999</v>
      </c>
      <c r="BK42" s="41">
        <f>SUM(C42:BJ42)</f>
        <v>55.551606326082982</v>
      </c>
      <c r="BM42" s="42"/>
      <c r="BO42" s="42"/>
    </row>
    <row r="43" spans="1:67" x14ac:dyDescent="0.2">
      <c r="A43" s="17"/>
      <c r="B43" s="34" t="s">
        <v>119</v>
      </c>
      <c r="C43" s="40">
        <v>0</v>
      </c>
      <c r="D43" s="40">
        <v>0.53752173103220002</v>
      </c>
      <c r="E43" s="40">
        <v>0</v>
      </c>
      <c r="F43" s="40">
        <v>0</v>
      </c>
      <c r="G43" s="40">
        <v>0</v>
      </c>
      <c r="H43" s="40">
        <v>2.4356747624342039</v>
      </c>
      <c r="I43" s="40">
        <v>1.6283424837999999E-3</v>
      </c>
      <c r="J43" s="40">
        <v>0</v>
      </c>
      <c r="K43" s="40">
        <v>0</v>
      </c>
      <c r="L43" s="40">
        <v>0.75509709461230012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2.2374418345350953</v>
      </c>
      <c r="S43" s="40">
        <v>6.1938629032200002E-2</v>
      </c>
      <c r="T43" s="40">
        <v>0</v>
      </c>
      <c r="U43" s="40">
        <v>0</v>
      </c>
      <c r="V43" s="40">
        <v>0.24560331354799997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41.706665089086258</v>
      </c>
      <c r="AC43" s="40">
        <v>2.3002057624836003</v>
      </c>
      <c r="AD43" s="40">
        <v>0</v>
      </c>
      <c r="AE43" s="40">
        <v>0</v>
      </c>
      <c r="AF43" s="40">
        <v>31.089314045669902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53.710880066766869</v>
      </c>
      <c r="AM43" s="40">
        <v>1.7857153326123998</v>
      </c>
      <c r="AN43" s="40">
        <v>0.1043</v>
      </c>
      <c r="AO43" s="40">
        <v>0</v>
      </c>
      <c r="AP43" s="40">
        <v>20.932103614573588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15.286249769435582</v>
      </c>
      <c r="AW43" s="40">
        <v>0.23041497199960001</v>
      </c>
      <c r="AX43" s="40">
        <v>0</v>
      </c>
      <c r="AY43" s="40">
        <v>0</v>
      </c>
      <c r="AZ43" s="40">
        <v>3.0188217361921001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7.4910997215364947</v>
      </c>
      <c r="BG43" s="40">
        <v>1.67933262901E-2</v>
      </c>
      <c r="BH43" s="40">
        <v>0</v>
      </c>
      <c r="BI43" s="40">
        <v>0</v>
      </c>
      <c r="BJ43" s="40">
        <v>2.8986833554511002</v>
      </c>
      <c r="BK43" s="41">
        <f>SUM(C43:BJ43)</f>
        <v>186.8461524997754</v>
      </c>
      <c r="BM43" s="42"/>
      <c r="BO43" s="42"/>
    </row>
    <row r="44" spans="1:67" x14ac:dyDescent="0.2">
      <c r="A44" s="17"/>
      <c r="B44" s="26" t="s">
        <v>86</v>
      </c>
      <c r="C44" s="36">
        <f>SUM(C35:C43)</f>
        <v>0</v>
      </c>
      <c r="D44" s="36">
        <f t="shared" ref="D44:BJ44" si="13">SUM(D35:D43)</f>
        <v>5.7474186540318</v>
      </c>
      <c r="E44" s="36">
        <f t="shared" si="13"/>
        <v>0</v>
      </c>
      <c r="F44" s="36">
        <f t="shared" si="13"/>
        <v>0</v>
      </c>
      <c r="G44" s="36">
        <f t="shared" si="13"/>
        <v>0</v>
      </c>
      <c r="H44" s="36">
        <f t="shared" si="13"/>
        <v>26.722607596356898</v>
      </c>
      <c r="I44" s="36">
        <f t="shared" si="13"/>
        <v>63.208396178062706</v>
      </c>
      <c r="J44" s="36">
        <f t="shared" si="13"/>
        <v>0</v>
      </c>
      <c r="K44" s="36">
        <f t="shared" si="13"/>
        <v>0</v>
      </c>
      <c r="L44" s="36">
        <f t="shared" si="13"/>
        <v>13.034370946280598</v>
      </c>
      <c r="M44" s="36">
        <f t="shared" si="13"/>
        <v>0</v>
      </c>
      <c r="N44" s="36">
        <f t="shared" si="13"/>
        <v>0</v>
      </c>
      <c r="O44" s="36">
        <f t="shared" si="13"/>
        <v>0</v>
      </c>
      <c r="P44" s="36">
        <f t="shared" si="13"/>
        <v>0</v>
      </c>
      <c r="Q44" s="36">
        <f t="shared" si="13"/>
        <v>0</v>
      </c>
      <c r="R44" s="36">
        <f t="shared" si="13"/>
        <v>14.778283460700598</v>
      </c>
      <c r="S44" s="36">
        <f t="shared" si="13"/>
        <v>10.165519069160901</v>
      </c>
      <c r="T44" s="36">
        <f t="shared" si="13"/>
        <v>1.2722682786774</v>
      </c>
      <c r="U44" s="36">
        <f t="shared" si="13"/>
        <v>0</v>
      </c>
      <c r="V44" s="36">
        <f t="shared" si="13"/>
        <v>2.8636473563188001</v>
      </c>
      <c r="W44" s="36">
        <f t="shared" si="13"/>
        <v>0</v>
      </c>
      <c r="X44" s="36">
        <f t="shared" si="13"/>
        <v>0</v>
      </c>
      <c r="Y44" s="36">
        <f t="shared" si="13"/>
        <v>0</v>
      </c>
      <c r="Z44" s="36">
        <f t="shared" si="13"/>
        <v>0</v>
      </c>
      <c r="AA44" s="36">
        <f t="shared" si="13"/>
        <v>0</v>
      </c>
      <c r="AB44" s="36">
        <f t="shared" si="13"/>
        <v>382.09330497632379</v>
      </c>
      <c r="AC44" s="36">
        <f t="shared" si="13"/>
        <v>40.59992285595149</v>
      </c>
      <c r="AD44" s="36">
        <f t="shared" si="13"/>
        <v>0</v>
      </c>
      <c r="AE44" s="36">
        <f t="shared" si="13"/>
        <v>0</v>
      </c>
      <c r="AF44" s="36">
        <f t="shared" si="13"/>
        <v>262.15606928899911</v>
      </c>
      <c r="AG44" s="36">
        <f t="shared" si="13"/>
        <v>0</v>
      </c>
      <c r="AH44" s="36">
        <f t="shared" si="13"/>
        <v>0</v>
      </c>
      <c r="AI44" s="36">
        <f t="shared" si="13"/>
        <v>0</v>
      </c>
      <c r="AJ44" s="36">
        <f t="shared" si="13"/>
        <v>0</v>
      </c>
      <c r="AK44" s="36">
        <f t="shared" si="13"/>
        <v>0</v>
      </c>
      <c r="AL44" s="36">
        <f t="shared" si="13"/>
        <v>393.66803933700754</v>
      </c>
      <c r="AM44" s="36">
        <f t="shared" si="13"/>
        <v>21.7585863442158</v>
      </c>
      <c r="AN44" s="36">
        <f t="shared" si="13"/>
        <v>1.6066720933542</v>
      </c>
      <c r="AO44" s="36">
        <f t="shared" si="13"/>
        <v>0</v>
      </c>
      <c r="AP44" s="36">
        <f t="shared" si="13"/>
        <v>138.66693698503988</v>
      </c>
      <c r="AQ44" s="36">
        <f t="shared" si="13"/>
        <v>0</v>
      </c>
      <c r="AR44" s="36">
        <f t="shared" si="13"/>
        <v>0</v>
      </c>
      <c r="AS44" s="36">
        <f t="shared" si="13"/>
        <v>0</v>
      </c>
      <c r="AT44" s="36">
        <f t="shared" si="13"/>
        <v>0</v>
      </c>
      <c r="AU44" s="36">
        <f t="shared" si="13"/>
        <v>0</v>
      </c>
      <c r="AV44" s="36">
        <f t="shared" si="13"/>
        <v>332.16772747995407</v>
      </c>
      <c r="AW44" s="36">
        <f t="shared" si="13"/>
        <v>95.318010687634512</v>
      </c>
      <c r="AX44" s="36">
        <f t="shared" si="13"/>
        <v>0</v>
      </c>
      <c r="AY44" s="36">
        <f t="shared" si="13"/>
        <v>0</v>
      </c>
      <c r="AZ44" s="36">
        <f t="shared" si="13"/>
        <v>155.99910979835926</v>
      </c>
      <c r="BA44" s="36">
        <f t="shared" si="13"/>
        <v>0</v>
      </c>
      <c r="BB44" s="36">
        <f t="shared" si="13"/>
        <v>0</v>
      </c>
      <c r="BC44" s="36">
        <f t="shared" si="13"/>
        <v>0</v>
      </c>
      <c r="BD44" s="36">
        <f t="shared" si="13"/>
        <v>0</v>
      </c>
      <c r="BE44" s="36">
        <f t="shared" si="13"/>
        <v>0</v>
      </c>
      <c r="BF44" s="36">
        <f t="shared" si="13"/>
        <v>76.475239950578882</v>
      </c>
      <c r="BG44" s="36">
        <f t="shared" si="13"/>
        <v>10.615508117773102</v>
      </c>
      <c r="BH44" s="36">
        <f t="shared" si="13"/>
        <v>0</v>
      </c>
      <c r="BI44" s="36">
        <f t="shared" si="13"/>
        <v>0</v>
      </c>
      <c r="BJ44" s="36">
        <f t="shared" si="13"/>
        <v>17.215152082311999</v>
      </c>
      <c r="BK44" s="38">
        <f>SUM(BK35:BK43)</f>
        <v>2066.1327915370935</v>
      </c>
    </row>
    <row r="45" spans="1:67" x14ac:dyDescent="0.2">
      <c r="A45" s="17"/>
      <c r="B45" s="27" t="s">
        <v>84</v>
      </c>
      <c r="C45" s="36">
        <f>C33+C44</f>
        <v>0</v>
      </c>
      <c r="D45" s="36">
        <f t="shared" ref="D45:BJ45" si="14">D33+D44</f>
        <v>6.4913412868059002</v>
      </c>
      <c r="E45" s="36">
        <f t="shared" si="14"/>
        <v>0</v>
      </c>
      <c r="F45" s="36">
        <f t="shared" si="14"/>
        <v>0</v>
      </c>
      <c r="G45" s="36">
        <f t="shared" si="14"/>
        <v>0</v>
      </c>
      <c r="H45" s="36">
        <f t="shared" si="14"/>
        <v>40.681077737823777</v>
      </c>
      <c r="I45" s="36">
        <f t="shared" si="14"/>
        <v>63.243195510094907</v>
      </c>
      <c r="J45" s="36">
        <f t="shared" si="14"/>
        <v>0</v>
      </c>
      <c r="K45" s="36">
        <f t="shared" si="14"/>
        <v>0</v>
      </c>
      <c r="L45" s="36">
        <f t="shared" si="14"/>
        <v>14.505244020665899</v>
      </c>
      <c r="M45" s="36">
        <f t="shared" si="14"/>
        <v>0</v>
      </c>
      <c r="N45" s="36">
        <f t="shared" si="14"/>
        <v>0</v>
      </c>
      <c r="O45" s="36">
        <f t="shared" si="14"/>
        <v>0</v>
      </c>
      <c r="P45" s="36">
        <f t="shared" si="14"/>
        <v>0</v>
      </c>
      <c r="Q45" s="36">
        <f t="shared" si="14"/>
        <v>0</v>
      </c>
      <c r="R45" s="36">
        <f t="shared" si="14"/>
        <v>23.268969397938211</v>
      </c>
      <c r="S45" s="36">
        <f t="shared" si="14"/>
        <v>10.165519069160901</v>
      </c>
      <c r="T45" s="36">
        <f t="shared" si="14"/>
        <v>1.2722682786774</v>
      </c>
      <c r="U45" s="36">
        <f t="shared" si="14"/>
        <v>0</v>
      </c>
      <c r="V45" s="36">
        <f t="shared" si="14"/>
        <v>3.3359874298987</v>
      </c>
      <c r="W45" s="36">
        <f t="shared" si="14"/>
        <v>0</v>
      </c>
      <c r="X45" s="36">
        <f t="shared" si="14"/>
        <v>0</v>
      </c>
      <c r="Y45" s="36">
        <f t="shared" si="14"/>
        <v>0</v>
      </c>
      <c r="Z45" s="36">
        <f t="shared" si="14"/>
        <v>0</v>
      </c>
      <c r="AA45" s="36">
        <f t="shared" si="14"/>
        <v>0</v>
      </c>
      <c r="AB45" s="36">
        <f t="shared" si="14"/>
        <v>469.2970867908881</v>
      </c>
      <c r="AC45" s="36">
        <f t="shared" si="14"/>
        <v>41.797045871402688</v>
      </c>
      <c r="AD45" s="36">
        <f t="shared" si="14"/>
        <v>0</v>
      </c>
      <c r="AE45" s="36">
        <f t="shared" si="14"/>
        <v>0</v>
      </c>
      <c r="AF45" s="36">
        <f t="shared" si="14"/>
        <v>287.17150824969337</v>
      </c>
      <c r="AG45" s="36">
        <f t="shared" si="14"/>
        <v>0</v>
      </c>
      <c r="AH45" s="36">
        <f t="shared" si="14"/>
        <v>0</v>
      </c>
      <c r="AI45" s="36">
        <f t="shared" si="14"/>
        <v>0</v>
      </c>
      <c r="AJ45" s="36">
        <f t="shared" si="14"/>
        <v>0</v>
      </c>
      <c r="AK45" s="36">
        <f t="shared" si="14"/>
        <v>0</v>
      </c>
      <c r="AL45" s="36">
        <f t="shared" si="14"/>
        <v>463.66585184997894</v>
      </c>
      <c r="AM45" s="36">
        <f t="shared" si="14"/>
        <v>22.3562430788608</v>
      </c>
      <c r="AN45" s="36">
        <f t="shared" si="14"/>
        <v>1.6066720933542</v>
      </c>
      <c r="AO45" s="36">
        <f t="shared" si="14"/>
        <v>0</v>
      </c>
      <c r="AP45" s="36">
        <f t="shared" si="14"/>
        <v>146.96399670148389</v>
      </c>
      <c r="AQ45" s="36">
        <f t="shared" si="14"/>
        <v>0</v>
      </c>
      <c r="AR45" s="36">
        <f t="shared" si="14"/>
        <v>0</v>
      </c>
      <c r="AS45" s="36">
        <f t="shared" si="14"/>
        <v>0</v>
      </c>
      <c r="AT45" s="36">
        <f t="shared" si="14"/>
        <v>0</v>
      </c>
      <c r="AU45" s="36">
        <f t="shared" si="14"/>
        <v>0</v>
      </c>
      <c r="AV45" s="36">
        <f t="shared" si="14"/>
        <v>647.79841480502967</v>
      </c>
      <c r="AW45" s="36">
        <f t="shared" si="14"/>
        <v>101.48905241989101</v>
      </c>
      <c r="AX45" s="36">
        <f t="shared" si="14"/>
        <v>0</v>
      </c>
      <c r="AY45" s="36">
        <f t="shared" si="14"/>
        <v>0</v>
      </c>
      <c r="AZ45" s="36">
        <f t="shared" si="14"/>
        <v>213.44413367094108</v>
      </c>
      <c r="BA45" s="36">
        <f t="shared" si="14"/>
        <v>0</v>
      </c>
      <c r="BB45" s="36">
        <f t="shared" si="14"/>
        <v>0</v>
      </c>
      <c r="BC45" s="36">
        <f t="shared" si="14"/>
        <v>0</v>
      </c>
      <c r="BD45" s="36">
        <f t="shared" si="14"/>
        <v>0</v>
      </c>
      <c r="BE45" s="36">
        <f t="shared" si="14"/>
        <v>0</v>
      </c>
      <c r="BF45" s="36">
        <f t="shared" si="14"/>
        <v>134.87962265648105</v>
      </c>
      <c r="BG45" s="36">
        <f t="shared" si="14"/>
        <v>10.750049049031102</v>
      </c>
      <c r="BH45" s="36">
        <f t="shared" si="14"/>
        <v>0</v>
      </c>
      <c r="BI45" s="36">
        <f t="shared" si="14"/>
        <v>0</v>
      </c>
      <c r="BJ45" s="36">
        <f t="shared" si="14"/>
        <v>20.5302815425662</v>
      </c>
      <c r="BK45" s="38">
        <f>BK44+BK33</f>
        <v>2724.7135615106681</v>
      </c>
    </row>
    <row r="46" spans="1:67" ht="3" customHeight="1" x14ac:dyDescent="0.2">
      <c r="A46" s="17"/>
      <c r="B46" s="25"/>
      <c r="C46" s="64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6"/>
    </row>
    <row r="47" spans="1:67" x14ac:dyDescent="0.2">
      <c r="A47" s="17" t="s">
        <v>16</v>
      </c>
      <c r="B47" s="24" t="s">
        <v>8</v>
      </c>
      <c r="C47" s="64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6"/>
    </row>
    <row r="48" spans="1:67" x14ac:dyDescent="0.2">
      <c r="A48" s="17" t="s">
        <v>76</v>
      </c>
      <c r="B48" s="25" t="s">
        <v>17</v>
      </c>
      <c r="C48" s="64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6"/>
    </row>
    <row r="49" spans="1:67" x14ac:dyDescent="0.2">
      <c r="A49" s="17"/>
      <c r="B49" s="26" t="s">
        <v>116</v>
      </c>
      <c r="C49" s="36">
        <v>0</v>
      </c>
      <c r="D49" s="36">
        <v>0.62044030751610002</v>
      </c>
      <c r="E49" s="36">
        <v>0</v>
      </c>
      <c r="F49" s="36">
        <v>0</v>
      </c>
      <c r="G49" s="36">
        <v>0</v>
      </c>
      <c r="H49" s="36">
        <v>8.2205954095699987E-2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3.2712652321900001E-2</v>
      </c>
      <c r="S49" s="36">
        <v>0</v>
      </c>
      <c r="T49" s="36">
        <v>0</v>
      </c>
      <c r="U49" s="36">
        <v>0</v>
      </c>
      <c r="V49" s="36">
        <v>2.03831256129E-2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1.2295035312836999</v>
      </c>
      <c r="AC49" s="36">
        <v>0.26807010677390003</v>
      </c>
      <c r="AD49" s="36">
        <v>0</v>
      </c>
      <c r="AE49" s="36">
        <v>0</v>
      </c>
      <c r="AF49" s="36">
        <v>1.5868844473217996</v>
      </c>
      <c r="AG49" s="36">
        <v>0</v>
      </c>
      <c r="AH49" s="36">
        <v>0</v>
      </c>
      <c r="AI49" s="36">
        <v>0</v>
      </c>
      <c r="AJ49" s="36">
        <v>0</v>
      </c>
      <c r="AK49" s="36">
        <v>0</v>
      </c>
      <c r="AL49" s="36">
        <v>1.379456786021001</v>
      </c>
      <c r="AM49" s="36">
        <v>4.9076574193548002</v>
      </c>
      <c r="AN49" s="36">
        <v>0</v>
      </c>
      <c r="AO49" s="36">
        <v>0</v>
      </c>
      <c r="AP49" s="36">
        <v>1.2265988866446</v>
      </c>
      <c r="AQ49" s="36">
        <v>0</v>
      </c>
      <c r="AR49" s="36">
        <v>0</v>
      </c>
      <c r="AS49" s="36">
        <v>0</v>
      </c>
      <c r="AT49" s="36">
        <v>0</v>
      </c>
      <c r="AU49" s="36">
        <v>0</v>
      </c>
      <c r="AV49" s="36">
        <v>2.8636199655053005</v>
      </c>
      <c r="AW49" s="36">
        <v>0.43735290170949997</v>
      </c>
      <c r="AX49" s="36">
        <v>1.5401694113547999</v>
      </c>
      <c r="AY49" s="36">
        <v>0</v>
      </c>
      <c r="AZ49" s="36">
        <v>3.4551923998052003</v>
      </c>
      <c r="BA49" s="36">
        <v>0</v>
      </c>
      <c r="BB49" s="36">
        <v>0</v>
      </c>
      <c r="BC49" s="36">
        <v>0</v>
      </c>
      <c r="BD49" s="36">
        <v>0</v>
      </c>
      <c r="BE49" s="36">
        <v>0</v>
      </c>
      <c r="BF49" s="36">
        <v>0.4845015605114002</v>
      </c>
      <c r="BG49" s="36">
        <v>0.30215815445159999</v>
      </c>
      <c r="BH49" s="36">
        <v>0</v>
      </c>
      <c r="BI49" s="36">
        <v>0</v>
      </c>
      <c r="BJ49" s="36">
        <v>0.2163716026127</v>
      </c>
      <c r="BK49" s="39">
        <f>SUM(C49:BJ49)</f>
        <v>20.653279212896901</v>
      </c>
    </row>
    <row r="50" spans="1:67" x14ac:dyDescent="0.2">
      <c r="A50" s="17"/>
      <c r="B50" s="26" t="s">
        <v>120</v>
      </c>
      <c r="C50" s="36">
        <v>0</v>
      </c>
      <c r="D50" s="36">
        <v>0.63665143932250001</v>
      </c>
      <c r="E50" s="36">
        <v>0</v>
      </c>
      <c r="F50" s="36">
        <v>0</v>
      </c>
      <c r="G50" s="36">
        <v>0</v>
      </c>
      <c r="H50" s="36">
        <v>2.5960957053958014</v>
      </c>
      <c r="I50" s="36">
        <v>2.2062778900320001</v>
      </c>
      <c r="J50" s="36">
        <v>0</v>
      </c>
      <c r="K50" s="36">
        <v>0</v>
      </c>
      <c r="L50" s="36">
        <v>0.94937911861169988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2.1858562888148003</v>
      </c>
      <c r="S50" s="36">
        <v>0.26936264825790002</v>
      </c>
      <c r="T50" s="36">
        <v>0</v>
      </c>
      <c r="U50" s="36">
        <v>0</v>
      </c>
      <c r="V50" s="36">
        <v>0.60358022635450004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79.145352953657138</v>
      </c>
      <c r="AC50" s="36">
        <v>4.9014535137717985</v>
      </c>
      <c r="AD50" s="36">
        <v>0.151530588129</v>
      </c>
      <c r="AE50" s="36">
        <v>0</v>
      </c>
      <c r="AF50" s="36">
        <v>99.439962810179026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86.222636677063988</v>
      </c>
      <c r="AM50" s="36">
        <v>4.913199338837301</v>
      </c>
      <c r="AN50" s="36">
        <v>0.508558936387</v>
      </c>
      <c r="AO50" s="36">
        <v>0</v>
      </c>
      <c r="AP50" s="36">
        <v>49.451100017551532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29.977596606733186</v>
      </c>
      <c r="AW50" s="36">
        <v>6.1920278229017995</v>
      </c>
      <c r="AX50" s="36">
        <v>0</v>
      </c>
      <c r="AY50" s="36">
        <v>0</v>
      </c>
      <c r="AZ50" s="36">
        <v>29.936176580730624</v>
      </c>
      <c r="BA50" s="36">
        <v>0</v>
      </c>
      <c r="BB50" s="36">
        <v>0</v>
      </c>
      <c r="BC50" s="36">
        <v>0</v>
      </c>
      <c r="BD50" s="36">
        <v>0</v>
      </c>
      <c r="BE50" s="36">
        <v>0</v>
      </c>
      <c r="BF50" s="36">
        <v>11.51238598165612</v>
      </c>
      <c r="BG50" s="36">
        <v>2.9169584266771</v>
      </c>
      <c r="BH50" s="36">
        <v>0</v>
      </c>
      <c r="BI50" s="36">
        <v>0</v>
      </c>
      <c r="BJ50" s="36">
        <v>8.0419816406738995</v>
      </c>
      <c r="BK50" s="39">
        <f>SUM(C50:BJ50)</f>
        <v>422.75812521173867</v>
      </c>
    </row>
    <row r="51" spans="1:67" x14ac:dyDescent="0.2">
      <c r="A51" s="17"/>
      <c r="B51" s="27" t="s">
        <v>83</v>
      </c>
      <c r="C51" s="36">
        <f>SUM(C49:C50)</f>
        <v>0</v>
      </c>
      <c r="D51" s="36">
        <f t="shared" ref="D51:BK51" si="15">SUM(D49:D50)</f>
        <v>1.2570917468386</v>
      </c>
      <c r="E51" s="36">
        <f t="shared" si="15"/>
        <v>0</v>
      </c>
      <c r="F51" s="36">
        <f t="shared" si="15"/>
        <v>0</v>
      </c>
      <c r="G51" s="36">
        <f t="shared" si="15"/>
        <v>0</v>
      </c>
      <c r="H51" s="36">
        <f t="shared" si="15"/>
        <v>2.6783016594915012</v>
      </c>
      <c r="I51" s="36">
        <f t="shared" si="15"/>
        <v>2.2062778900320001</v>
      </c>
      <c r="J51" s="36">
        <f t="shared" si="15"/>
        <v>0</v>
      </c>
      <c r="K51" s="36">
        <f t="shared" si="15"/>
        <v>0</v>
      </c>
      <c r="L51" s="36">
        <f t="shared" si="15"/>
        <v>0.94937911861169988</v>
      </c>
      <c r="M51" s="36">
        <f t="shared" si="15"/>
        <v>0</v>
      </c>
      <c r="N51" s="36">
        <f t="shared" si="15"/>
        <v>0</v>
      </c>
      <c r="O51" s="36">
        <f t="shared" si="15"/>
        <v>0</v>
      </c>
      <c r="P51" s="36">
        <f t="shared" si="15"/>
        <v>0</v>
      </c>
      <c r="Q51" s="36">
        <f t="shared" si="15"/>
        <v>0</v>
      </c>
      <c r="R51" s="36">
        <f t="shared" si="15"/>
        <v>2.2185689411367004</v>
      </c>
      <c r="S51" s="36">
        <f t="shared" si="15"/>
        <v>0.26936264825790002</v>
      </c>
      <c r="T51" s="36">
        <f t="shared" si="15"/>
        <v>0</v>
      </c>
      <c r="U51" s="36">
        <f t="shared" si="15"/>
        <v>0</v>
      </c>
      <c r="V51" s="36">
        <f t="shared" si="15"/>
        <v>0.62396335196740005</v>
      </c>
      <c r="W51" s="36">
        <f t="shared" si="15"/>
        <v>0</v>
      </c>
      <c r="X51" s="36">
        <f t="shared" si="15"/>
        <v>0</v>
      </c>
      <c r="Y51" s="36">
        <f t="shared" si="15"/>
        <v>0</v>
      </c>
      <c r="Z51" s="36">
        <f t="shared" si="15"/>
        <v>0</v>
      </c>
      <c r="AA51" s="36">
        <f t="shared" si="15"/>
        <v>0</v>
      </c>
      <c r="AB51" s="36">
        <f t="shared" si="15"/>
        <v>80.374856484940835</v>
      </c>
      <c r="AC51" s="36">
        <f t="shared" si="15"/>
        <v>5.1695236205456983</v>
      </c>
      <c r="AD51" s="36">
        <f t="shared" si="15"/>
        <v>0.151530588129</v>
      </c>
      <c r="AE51" s="36">
        <f t="shared" si="15"/>
        <v>0</v>
      </c>
      <c r="AF51" s="36">
        <f t="shared" si="15"/>
        <v>101.02684725750082</v>
      </c>
      <c r="AG51" s="36">
        <f t="shared" si="15"/>
        <v>0</v>
      </c>
      <c r="AH51" s="36">
        <f t="shared" si="15"/>
        <v>0</v>
      </c>
      <c r="AI51" s="36">
        <f t="shared" si="15"/>
        <v>0</v>
      </c>
      <c r="AJ51" s="36">
        <f t="shared" si="15"/>
        <v>0</v>
      </c>
      <c r="AK51" s="36">
        <f t="shared" si="15"/>
        <v>0</v>
      </c>
      <c r="AL51" s="36">
        <f t="shared" si="15"/>
        <v>87.602093463084984</v>
      </c>
      <c r="AM51" s="36">
        <f t="shared" si="15"/>
        <v>9.8208567581921002</v>
      </c>
      <c r="AN51" s="36">
        <f t="shared" si="15"/>
        <v>0.508558936387</v>
      </c>
      <c r="AO51" s="36">
        <f t="shared" si="15"/>
        <v>0</v>
      </c>
      <c r="AP51" s="36">
        <f t="shared" si="15"/>
        <v>50.677698904196134</v>
      </c>
      <c r="AQ51" s="36">
        <f t="shared" si="15"/>
        <v>0</v>
      </c>
      <c r="AR51" s="36">
        <f t="shared" si="15"/>
        <v>0</v>
      </c>
      <c r="AS51" s="36">
        <f t="shared" si="15"/>
        <v>0</v>
      </c>
      <c r="AT51" s="36">
        <f t="shared" si="15"/>
        <v>0</v>
      </c>
      <c r="AU51" s="36">
        <f t="shared" si="15"/>
        <v>0</v>
      </c>
      <c r="AV51" s="36">
        <f t="shared" si="15"/>
        <v>32.841216572238487</v>
      </c>
      <c r="AW51" s="36">
        <f t="shared" si="15"/>
        <v>6.6293807246112992</v>
      </c>
      <c r="AX51" s="36">
        <f t="shared" si="15"/>
        <v>1.5401694113547999</v>
      </c>
      <c r="AY51" s="36">
        <f t="shared" si="15"/>
        <v>0</v>
      </c>
      <c r="AZ51" s="36">
        <f t="shared" si="15"/>
        <v>33.391368980535823</v>
      </c>
      <c r="BA51" s="36">
        <f t="shared" si="15"/>
        <v>0</v>
      </c>
      <c r="BB51" s="36">
        <f t="shared" si="15"/>
        <v>0</v>
      </c>
      <c r="BC51" s="36">
        <f t="shared" si="15"/>
        <v>0</v>
      </c>
      <c r="BD51" s="36">
        <f t="shared" si="15"/>
        <v>0</v>
      </c>
      <c r="BE51" s="36">
        <f t="shared" si="15"/>
        <v>0</v>
      </c>
      <c r="BF51" s="36">
        <f t="shared" si="15"/>
        <v>11.996887542167521</v>
      </c>
      <c r="BG51" s="36">
        <f t="shared" si="15"/>
        <v>3.2191165811286999</v>
      </c>
      <c r="BH51" s="36">
        <f t="shared" si="15"/>
        <v>0</v>
      </c>
      <c r="BI51" s="36">
        <f t="shared" si="15"/>
        <v>0</v>
      </c>
      <c r="BJ51" s="36">
        <f t="shared" si="15"/>
        <v>8.2583532432865994</v>
      </c>
      <c r="BK51" s="36">
        <f t="shared" si="15"/>
        <v>443.41140442463558</v>
      </c>
    </row>
    <row r="52" spans="1:67" ht="2.25" customHeight="1" x14ac:dyDescent="0.2">
      <c r="A52" s="17"/>
      <c r="B52" s="25"/>
      <c r="C52" s="64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6"/>
    </row>
    <row r="53" spans="1:67" x14ac:dyDescent="0.2">
      <c r="A53" s="17" t="s">
        <v>4</v>
      </c>
      <c r="B53" s="24" t="s">
        <v>9</v>
      </c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6"/>
    </row>
    <row r="54" spans="1:67" x14ac:dyDescent="0.2">
      <c r="A54" s="17" t="s">
        <v>76</v>
      </c>
      <c r="B54" s="25" t="s">
        <v>18</v>
      </c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6"/>
    </row>
    <row r="55" spans="1:67" x14ac:dyDescent="0.2">
      <c r="A55" s="17"/>
      <c r="B55" s="34" t="s">
        <v>111</v>
      </c>
      <c r="C55" s="40">
        <v>0</v>
      </c>
      <c r="D55" s="40">
        <v>31.651</v>
      </c>
      <c r="E55" s="40">
        <v>0</v>
      </c>
      <c r="F55" s="40">
        <v>0</v>
      </c>
      <c r="G55" s="40">
        <v>0</v>
      </c>
      <c r="H55" s="40">
        <v>14.650360104951401</v>
      </c>
      <c r="I55" s="40">
        <v>0.49930000000000002</v>
      </c>
      <c r="J55" s="40">
        <v>0</v>
      </c>
      <c r="K55" s="40">
        <v>0</v>
      </c>
      <c r="L55" s="40">
        <v>7.0787000000000004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6.1205999999999996</v>
      </c>
      <c r="S55" s="40">
        <v>9.9199999999999997E-2</v>
      </c>
      <c r="T55" s="40">
        <v>0</v>
      </c>
      <c r="U55" s="40">
        <v>0</v>
      </c>
      <c r="V55" s="40">
        <v>1.2524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0">
        <v>0</v>
      </c>
      <c r="AC55" s="40">
        <v>0</v>
      </c>
      <c r="AD55" s="40">
        <v>0</v>
      </c>
      <c r="AE55" s="40">
        <v>0</v>
      </c>
      <c r="AF55" s="40">
        <v>0</v>
      </c>
      <c r="AG55" s="40">
        <v>0</v>
      </c>
      <c r="AH55" s="40">
        <v>0</v>
      </c>
      <c r="AI55" s="40">
        <v>0</v>
      </c>
      <c r="AJ55" s="40">
        <v>0</v>
      </c>
      <c r="AK55" s="40">
        <v>0</v>
      </c>
      <c r="AL55" s="40">
        <v>0</v>
      </c>
      <c r="AM55" s="40">
        <v>0</v>
      </c>
      <c r="AN55" s="40">
        <v>0</v>
      </c>
      <c r="AO55" s="40">
        <v>0</v>
      </c>
      <c r="AP55" s="40">
        <v>0</v>
      </c>
      <c r="AQ55" s="40">
        <v>0</v>
      </c>
      <c r="AR55" s="40">
        <v>0</v>
      </c>
      <c r="AS55" s="40">
        <v>0</v>
      </c>
      <c r="AT55" s="40">
        <v>0</v>
      </c>
      <c r="AU55" s="40">
        <v>0</v>
      </c>
      <c r="AV55" s="40">
        <v>0</v>
      </c>
      <c r="AW55" s="40">
        <v>0</v>
      </c>
      <c r="AX55" s="40">
        <v>0</v>
      </c>
      <c r="AY55" s="40">
        <v>0</v>
      </c>
      <c r="AZ55" s="40">
        <v>0</v>
      </c>
      <c r="BA55" s="40">
        <v>0</v>
      </c>
      <c r="BB55" s="40">
        <v>0</v>
      </c>
      <c r="BC55" s="40">
        <v>0</v>
      </c>
      <c r="BD55" s="40">
        <v>0</v>
      </c>
      <c r="BE55" s="40">
        <v>0</v>
      </c>
      <c r="BF55" s="40">
        <v>0</v>
      </c>
      <c r="BG55" s="40">
        <v>0</v>
      </c>
      <c r="BH55" s="40">
        <v>0</v>
      </c>
      <c r="BI55" s="40">
        <v>0</v>
      </c>
      <c r="BJ55" s="40">
        <v>0</v>
      </c>
      <c r="BK55" s="39">
        <f>SUM(C55:BJ55)</f>
        <v>61.351560104951403</v>
      </c>
      <c r="BL55" s="51"/>
      <c r="BM55" s="51"/>
      <c r="BN55" s="51"/>
      <c r="BO55" s="51"/>
    </row>
    <row r="56" spans="1:67" x14ac:dyDescent="0.2">
      <c r="A56" s="17"/>
      <c r="B56" s="26" t="s">
        <v>85</v>
      </c>
      <c r="C56" s="36">
        <f>SUM(C55)</f>
        <v>0</v>
      </c>
      <c r="D56" s="36">
        <f t="shared" ref="D56:BJ56" si="16">SUM(D55)</f>
        <v>31.651</v>
      </c>
      <c r="E56" s="36">
        <f t="shared" si="16"/>
        <v>0</v>
      </c>
      <c r="F56" s="36">
        <f t="shared" si="16"/>
        <v>0</v>
      </c>
      <c r="G56" s="36">
        <f t="shared" si="16"/>
        <v>0</v>
      </c>
      <c r="H56" s="36">
        <f t="shared" si="16"/>
        <v>14.650360104951401</v>
      </c>
      <c r="I56" s="36">
        <f t="shared" si="16"/>
        <v>0.49930000000000002</v>
      </c>
      <c r="J56" s="36">
        <f t="shared" si="16"/>
        <v>0</v>
      </c>
      <c r="K56" s="36">
        <f t="shared" si="16"/>
        <v>0</v>
      </c>
      <c r="L56" s="36">
        <f t="shared" si="16"/>
        <v>7.0787000000000004</v>
      </c>
      <c r="M56" s="36">
        <f t="shared" si="16"/>
        <v>0</v>
      </c>
      <c r="N56" s="36">
        <f t="shared" si="16"/>
        <v>0</v>
      </c>
      <c r="O56" s="36">
        <f t="shared" si="16"/>
        <v>0</v>
      </c>
      <c r="P56" s="36">
        <f t="shared" si="16"/>
        <v>0</v>
      </c>
      <c r="Q56" s="36">
        <f t="shared" si="16"/>
        <v>0</v>
      </c>
      <c r="R56" s="36">
        <f t="shared" si="16"/>
        <v>6.1205999999999996</v>
      </c>
      <c r="S56" s="36">
        <f t="shared" si="16"/>
        <v>9.9199999999999997E-2</v>
      </c>
      <c r="T56" s="36">
        <f t="shared" si="16"/>
        <v>0</v>
      </c>
      <c r="U56" s="36">
        <f t="shared" si="16"/>
        <v>0</v>
      </c>
      <c r="V56" s="36">
        <f t="shared" si="16"/>
        <v>1.2524</v>
      </c>
      <c r="W56" s="36">
        <f t="shared" si="16"/>
        <v>0</v>
      </c>
      <c r="X56" s="36">
        <f t="shared" si="16"/>
        <v>0</v>
      </c>
      <c r="Y56" s="36">
        <f t="shared" si="16"/>
        <v>0</v>
      </c>
      <c r="Z56" s="36">
        <f t="shared" si="16"/>
        <v>0</v>
      </c>
      <c r="AA56" s="36">
        <f t="shared" si="16"/>
        <v>0</v>
      </c>
      <c r="AB56" s="36">
        <f t="shared" si="16"/>
        <v>0</v>
      </c>
      <c r="AC56" s="36">
        <f t="shared" si="16"/>
        <v>0</v>
      </c>
      <c r="AD56" s="36">
        <f t="shared" si="16"/>
        <v>0</v>
      </c>
      <c r="AE56" s="36">
        <f t="shared" si="16"/>
        <v>0</v>
      </c>
      <c r="AF56" s="36">
        <f t="shared" si="16"/>
        <v>0</v>
      </c>
      <c r="AG56" s="36">
        <f t="shared" si="16"/>
        <v>0</v>
      </c>
      <c r="AH56" s="36">
        <f t="shared" si="16"/>
        <v>0</v>
      </c>
      <c r="AI56" s="36">
        <f t="shared" si="16"/>
        <v>0</v>
      </c>
      <c r="AJ56" s="36">
        <f t="shared" si="16"/>
        <v>0</v>
      </c>
      <c r="AK56" s="36">
        <f t="shared" si="16"/>
        <v>0</v>
      </c>
      <c r="AL56" s="36">
        <f t="shared" si="16"/>
        <v>0</v>
      </c>
      <c r="AM56" s="36">
        <f t="shared" si="16"/>
        <v>0</v>
      </c>
      <c r="AN56" s="36">
        <f t="shared" si="16"/>
        <v>0</v>
      </c>
      <c r="AO56" s="36">
        <f t="shared" si="16"/>
        <v>0</v>
      </c>
      <c r="AP56" s="36">
        <f t="shared" si="16"/>
        <v>0</v>
      </c>
      <c r="AQ56" s="36">
        <f t="shared" si="16"/>
        <v>0</v>
      </c>
      <c r="AR56" s="36">
        <f t="shared" si="16"/>
        <v>0</v>
      </c>
      <c r="AS56" s="36">
        <f t="shared" si="16"/>
        <v>0</v>
      </c>
      <c r="AT56" s="36">
        <f t="shared" si="16"/>
        <v>0</v>
      </c>
      <c r="AU56" s="36">
        <f t="shared" si="16"/>
        <v>0</v>
      </c>
      <c r="AV56" s="36">
        <f t="shared" si="16"/>
        <v>0</v>
      </c>
      <c r="AW56" s="36">
        <f t="shared" si="16"/>
        <v>0</v>
      </c>
      <c r="AX56" s="36">
        <f t="shared" si="16"/>
        <v>0</v>
      </c>
      <c r="AY56" s="36">
        <f t="shared" si="16"/>
        <v>0</v>
      </c>
      <c r="AZ56" s="36">
        <f t="shared" si="16"/>
        <v>0</v>
      </c>
      <c r="BA56" s="36">
        <f t="shared" si="16"/>
        <v>0</v>
      </c>
      <c r="BB56" s="36">
        <f t="shared" si="16"/>
        <v>0</v>
      </c>
      <c r="BC56" s="36">
        <f t="shared" si="16"/>
        <v>0</v>
      </c>
      <c r="BD56" s="36">
        <f t="shared" si="16"/>
        <v>0</v>
      </c>
      <c r="BE56" s="36">
        <f t="shared" si="16"/>
        <v>0</v>
      </c>
      <c r="BF56" s="36">
        <f t="shared" si="16"/>
        <v>0</v>
      </c>
      <c r="BG56" s="36">
        <f t="shared" si="16"/>
        <v>0</v>
      </c>
      <c r="BH56" s="36">
        <f t="shared" si="16"/>
        <v>0</v>
      </c>
      <c r="BI56" s="36">
        <f t="shared" si="16"/>
        <v>0</v>
      </c>
      <c r="BJ56" s="36">
        <f t="shared" si="16"/>
        <v>0</v>
      </c>
      <c r="BK56" s="39">
        <f>SUM(BK55)</f>
        <v>61.351560104951403</v>
      </c>
    </row>
    <row r="57" spans="1:67" x14ac:dyDescent="0.2">
      <c r="A57" s="17" t="s">
        <v>77</v>
      </c>
      <c r="B57" s="25" t="s">
        <v>19</v>
      </c>
      <c r="C57" s="64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6"/>
    </row>
    <row r="58" spans="1:67" x14ac:dyDescent="0.2">
      <c r="A58" s="17"/>
      <c r="B58" s="26" t="s">
        <v>36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  <c r="AW58" s="36">
        <v>0</v>
      </c>
      <c r="AX58" s="36">
        <v>0</v>
      </c>
      <c r="AY58" s="36">
        <v>0</v>
      </c>
      <c r="AZ58" s="36">
        <v>0</v>
      </c>
      <c r="BA58" s="36">
        <v>0</v>
      </c>
      <c r="BB58" s="36">
        <v>0</v>
      </c>
      <c r="BC58" s="36">
        <v>0</v>
      </c>
      <c r="BD58" s="36">
        <v>0</v>
      </c>
      <c r="BE58" s="36">
        <v>0</v>
      </c>
      <c r="BF58" s="36">
        <v>0</v>
      </c>
      <c r="BG58" s="36">
        <v>0</v>
      </c>
      <c r="BH58" s="36">
        <v>0</v>
      </c>
      <c r="BI58" s="36">
        <v>0</v>
      </c>
      <c r="BJ58" s="36">
        <v>0</v>
      </c>
      <c r="BK58" s="39">
        <f>SUM(C58:BJ58)</f>
        <v>0</v>
      </c>
    </row>
    <row r="59" spans="1:67" x14ac:dyDescent="0.2">
      <c r="A59" s="17"/>
      <c r="B59" s="26" t="s">
        <v>86</v>
      </c>
      <c r="C59" s="36">
        <f t="shared" ref="C59:BJ59" si="17">SUM(C58)</f>
        <v>0</v>
      </c>
      <c r="D59" s="36">
        <f t="shared" si="17"/>
        <v>0</v>
      </c>
      <c r="E59" s="36">
        <f t="shared" si="17"/>
        <v>0</v>
      </c>
      <c r="F59" s="36">
        <f t="shared" si="17"/>
        <v>0</v>
      </c>
      <c r="G59" s="36">
        <f t="shared" si="17"/>
        <v>0</v>
      </c>
      <c r="H59" s="36">
        <f t="shared" si="17"/>
        <v>0</v>
      </c>
      <c r="I59" s="36">
        <f t="shared" si="17"/>
        <v>0</v>
      </c>
      <c r="J59" s="36">
        <f t="shared" si="17"/>
        <v>0</v>
      </c>
      <c r="K59" s="36">
        <f t="shared" si="17"/>
        <v>0</v>
      </c>
      <c r="L59" s="36">
        <f t="shared" si="17"/>
        <v>0</v>
      </c>
      <c r="M59" s="36">
        <f t="shared" si="17"/>
        <v>0</v>
      </c>
      <c r="N59" s="36">
        <f t="shared" si="17"/>
        <v>0</v>
      </c>
      <c r="O59" s="36">
        <f t="shared" si="17"/>
        <v>0</v>
      </c>
      <c r="P59" s="36">
        <f t="shared" si="17"/>
        <v>0</v>
      </c>
      <c r="Q59" s="36">
        <f t="shared" si="17"/>
        <v>0</v>
      </c>
      <c r="R59" s="36">
        <f t="shared" si="17"/>
        <v>0</v>
      </c>
      <c r="S59" s="36">
        <f t="shared" si="17"/>
        <v>0</v>
      </c>
      <c r="T59" s="36">
        <f t="shared" si="17"/>
        <v>0</v>
      </c>
      <c r="U59" s="36">
        <f t="shared" si="17"/>
        <v>0</v>
      </c>
      <c r="V59" s="36">
        <f t="shared" si="17"/>
        <v>0</v>
      </c>
      <c r="W59" s="36">
        <f t="shared" si="17"/>
        <v>0</v>
      </c>
      <c r="X59" s="36">
        <f t="shared" si="17"/>
        <v>0</v>
      </c>
      <c r="Y59" s="36">
        <f t="shared" si="17"/>
        <v>0</v>
      </c>
      <c r="Z59" s="36">
        <f t="shared" si="17"/>
        <v>0</v>
      </c>
      <c r="AA59" s="36">
        <f t="shared" si="17"/>
        <v>0</v>
      </c>
      <c r="AB59" s="36">
        <f t="shared" si="17"/>
        <v>0</v>
      </c>
      <c r="AC59" s="36">
        <f t="shared" si="17"/>
        <v>0</v>
      </c>
      <c r="AD59" s="36">
        <f t="shared" si="17"/>
        <v>0</v>
      </c>
      <c r="AE59" s="36">
        <f t="shared" si="17"/>
        <v>0</v>
      </c>
      <c r="AF59" s="36">
        <f t="shared" si="17"/>
        <v>0</v>
      </c>
      <c r="AG59" s="36">
        <f t="shared" si="17"/>
        <v>0</v>
      </c>
      <c r="AH59" s="36">
        <f t="shared" si="17"/>
        <v>0</v>
      </c>
      <c r="AI59" s="36">
        <f t="shared" si="17"/>
        <v>0</v>
      </c>
      <c r="AJ59" s="36">
        <f t="shared" si="17"/>
        <v>0</v>
      </c>
      <c r="AK59" s="36">
        <f t="shared" si="17"/>
        <v>0</v>
      </c>
      <c r="AL59" s="36">
        <f t="shared" si="17"/>
        <v>0</v>
      </c>
      <c r="AM59" s="36">
        <f t="shared" si="17"/>
        <v>0</v>
      </c>
      <c r="AN59" s="36">
        <f t="shared" si="17"/>
        <v>0</v>
      </c>
      <c r="AO59" s="36">
        <f t="shared" si="17"/>
        <v>0</v>
      </c>
      <c r="AP59" s="36">
        <f t="shared" si="17"/>
        <v>0</v>
      </c>
      <c r="AQ59" s="36">
        <f t="shared" si="17"/>
        <v>0</v>
      </c>
      <c r="AR59" s="36">
        <f t="shared" si="17"/>
        <v>0</v>
      </c>
      <c r="AS59" s="36">
        <f t="shared" si="17"/>
        <v>0</v>
      </c>
      <c r="AT59" s="36">
        <f t="shared" si="17"/>
        <v>0</v>
      </c>
      <c r="AU59" s="36">
        <f t="shared" si="17"/>
        <v>0</v>
      </c>
      <c r="AV59" s="36">
        <f t="shared" si="17"/>
        <v>0</v>
      </c>
      <c r="AW59" s="36">
        <f t="shared" si="17"/>
        <v>0</v>
      </c>
      <c r="AX59" s="36">
        <f t="shared" si="17"/>
        <v>0</v>
      </c>
      <c r="AY59" s="36">
        <f t="shared" si="17"/>
        <v>0</v>
      </c>
      <c r="AZ59" s="36">
        <f t="shared" si="17"/>
        <v>0</v>
      </c>
      <c r="BA59" s="36">
        <f t="shared" si="17"/>
        <v>0</v>
      </c>
      <c r="BB59" s="36">
        <f t="shared" si="17"/>
        <v>0</v>
      </c>
      <c r="BC59" s="36">
        <f t="shared" si="17"/>
        <v>0</v>
      </c>
      <c r="BD59" s="36">
        <f t="shared" si="17"/>
        <v>0</v>
      </c>
      <c r="BE59" s="36">
        <f t="shared" si="17"/>
        <v>0</v>
      </c>
      <c r="BF59" s="36">
        <f t="shared" si="17"/>
        <v>0</v>
      </c>
      <c r="BG59" s="36">
        <f t="shared" si="17"/>
        <v>0</v>
      </c>
      <c r="BH59" s="36">
        <f t="shared" si="17"/>
        <v>0</v>
      </c>
      <c r="BI59" s="36">
        <f t="shared" si="17"/>
        <v>0</v>
      </c>
      <c r="BJ59" s="36">
        <f t="shared" si="17"/>
        <v>0</v>
      </c>
      <c r="BK59" s="39">
        <f>SUM(BK58)</f>
        <v>0</v>
      </c>
    </row>
    <row r="60" spans="1:67" x14ac:dyDescent="0.2">
      <c r="A60" s="17"/>
      <c r="B60" s="27" t="s">
        <v>84</v>
      </c>
      <c r="C60" s="38">
        <f>C59+C56</f>
        <v>0</v>
      </c>
      <c r="D60" s="38">
        <f t="shared" ref="D60:BJ60" si="18">D59+D56</f>
        <v>31.651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14.650360104951401</v>
      </c>
      <c r="I60" s="38">
        <f t="shared" si="18"/>
        <v>0.49930000000000002</v>
      </c>
      <c r="J60" s="38">
        <f t="shared" si="18"/>
        <v>0</v>
      </c>
      <c r="K60" s="38">
        <f t="shared" si="18"/>
        <v>0</v>
      </c>
      <c r="L60" s="38">
        <f t="shared" si="18"/>
        <v>7.0787000000000004</v>
      </c>
      <c r="M60" s="38">
        <f t="shared" si="18"/>
        <v>0</v>
      </c>
      <c r="N60" s="38">
        <f t="shared" si="18"/>
        <v>0</v>
      </c>
      <c r="O60" s="38">
        <f t="shared" si="18"/>
        <v>0</v>
      </c>
      <c r="P60" s="38">
        <f t="shared" si="18"/>
        <v>0</v>
      </c>
      <c r="Q60" s="38">
        <f t="shared" si="18"/>
        <v>0</v>
      </c>
      <c r="R60" s="38">
        <f t="shared" si="18"/>
        <v>6.1205999999999996</v>
      </c>
      <c r="S60" s="38">
        <f t="shared" si="18"/>
        <v>9.9199999999999997E-2</v>
      </c>
      <c r="T60" s="38">
        <f t="shared" si="18"/>
        <v>0</v>
      </c>
      <c r="U60" s="38">
        <f t="shared" si="18"/>
        <v>0</v>
      </c>
      <c r="V60" s="38">
        <f t="shared" si="18"/>
        <v>1.2524</v>
      </c>
      <c r="W60" s="38">
        <f t="shared" si="18"/>
        <v>0</v>
      </c>
      <c r="X60" s="38">
        <f t="shared" si="18"/>
        <v>0</v>
      </c>
      <c r="Y60" s="38">
        <f t="shared" si="18"/>
        <v>0</v>
      </c>
      <c r="Z60" s="38">
        <f t="shared" si="18"/>
        <v>0</v>
      </c>
      <c r="AA60" s="38">
        <f t="shared" si="18"/>
        <v>0</v>
      </c>
      <c r="AB60" s="38">
        <f t="shared" si="18"/>
        <v>0</v>
      </c>
      <c r="AC60" s="38">
        <f t="shared" si="18"/>
        <v>0</v>
      </c>
      <c r="AD60" s="38">
        <f t="shared" si="18"/>
        <v>0</v>
      </c>
      <c r="AE60" s="38">
        <f t="shared" si="18"/>
        <v>0</v>
      </c>
      <c r="AF60" s="38">
        <f t="shared" si="18"/>
        <v>0</v>
      </c>
      <c r="AG60" s="38">
        <f t="shared" si="18"/>
        <v>0</v>
      </c>
      <c r="AH60" s="38">
        <f t="shared" si="18"/>
        <v>0</v>
      </c>
      <c r="AI60" s="38">
        <f t="shared" si="18"/>
        <v>0</v>
      </c>
      <c r="AJ60" s="38">
        <f t="shared" si="18"/>
        <v>0</v>
      </c>
      <c r="AK60" s="38">
        <f t="shared" si="18"/>
        <v>0</v>
      </c>
      <c r="AL60" s="38">
        <f t="shared" si="18"/>
        <v>0</v>
      </c>
      <c r="AM60" s="38">
        <f t="shared" si="18"/>
        <v>0</v>
      </c>
      <c r="AN60" s="38">
        <f t="shared" si="18"/>
        <v>0</v>
      </c>
      <c r="AO60" s="38">
        <f t="shared" si="18"/>
        <v>0</v>
      </c>
      <c r="AP60" s="38">
        <f t="shared" si="18"/>
        <v>0</v>
      </c>
      <c r="AQ60" s="38">
        <f t="shared" si="18"/>
        <v>0</v>
      </c>
      <c r="AR60" s="38">
        <f t="shared" si="18"/>
        <v>0</v>
      </c>
      <c r="AS60" s="38">
        <f t="shared" si="18"/>
        <v>0</v>
      </c>
      <c r="AT60" s="38">
        <f t="shared" si="18"/>
        <v>0</v>
      </c>
      <c r="AU60" s="38">
        <f t="shared" si="18"/>
        <v>0</v>
      </c>
      <c r="AV60" s="38">
        <f t="shared" si="18"/>
        <v>0</v>
      </c>
      <c r="AW60" s="38">
        <f t="shared" si="18"/>
        <v>0</v>
      </c>
      <c r="AX60" s="38">
        <f t="shared" si="18"/>
        <v>0</v>
      </c>
      <c r="AY60" s="38">
        <f t="shared" si="18"/>
        <v>0</v>
      </c>
      <c r="AZ60" s="38">
        <f t="shared" si="18"/>
        <v>0</v>
      </c>
      <c r="BA60" s="38">
        <f t="shared" si="18"/>
        <v>0</v>
      </c>
      <c r="BB60" s="38">
        <f t="shared" si="18"/>
        <v>0</v>
      </c>
      <c r="BC60" s="38">
        <f t="shared" si="18"/>
        <v>0</v>
      </c>
      <c r="BD60" s="38">
        <f t="shared" si="18"/>
        <v>0</v>
      </c>
      <c r="BE60" s="38">
        <f t="shared" si="18"/>
        <v>0</v>
      </c>
      <c r="BF60" s="38">
        <f t="shared" si="18"/>
        <v>0</v>
      </c>
      <c r="BG60" s="38">
        <f t="shared" si="18"/>
        <v>0</v>
      </c>
      <c r="BH60" s="38">
        <f t="shared" si="18"/>
        <v>0</v>
      </c>
      <c r="BI60" s="38">
        <f t="shared" si="18"/>
        <v>0</v>
      </c>
      <c r="BJ60" s="38">
        <f t="shared" si="18"/>
        <v>0</v>
      </c>
      <c r="BK60" s="38">
        <f>BK59+BK56</f>
        <v>61.351560104951403</v>
      </c>
    </row>
    <row r="61" spans="1:67" ht="4.5" customHeight="1" x14ac:dyDescent="0.2">
      <c r="A61" s="17"/>
      <c r="B61" s="25"/>
      <c r="C61" s="64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6"/>
    </row>
    <row r="62" spans="1:67" x14ac:dyDescent="0.2">
      <c r="A62" s="17" t="s">
        <v>20</v>
      </c>
      <c r="B62" s="24" t="s">
        <v>21</v>
      </c>
      <c r="C62" s="64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6"/>
    </row>
    <row r="63" spans="1:67" x14ac:dyDescent="0.2">
      <c r="A63" s="17" t="s">
        <v>76</v>
      </c>
      <c r="B63" s="25" t="s">
        <v>22</v>
      </c>
      <c r="C63" s="64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6"/>
    </row>
    <row r="64" spans="1:67" x14ac:dyDescent="0.2">
      <c r="A64" s="17"/>
      <c r="B64" s="26" t="s">
        <v>36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36">
        <v>0</v>
      </c>
      <c r="AT64" s="36">
        <v>0</v>
      </c>
      <c r="AU64" s="36">
        <v>0</v>
      </c>
      <c r="AV64" s="36">
        <v>0</v>
      </c>
      <c r="AW64" s="36">
        <v>0</v>
      </c>
      <c r="AX64" s="36">
        <v>0</v>
      </c>
      <c r="AY64" s="36">
        <v>0</v>
      </c>
      <c r="AZ64" s="36">
        <v>0</v>
      </c>
      <c r="BA64" s="36">
        <v>0</v>
      </c>
      <c r="BB64" s="36">
        <v>0</v>
      </c>
      <c r="BC64" s="36">
        <v>0</v>
      </c>
      <c r="BD64" s="36">
        <v>0</v>
      </c>
      <c r="BE64" s="36">
        <v>0</v>
      </c>
      <c r="BF64" s="36">
        <v>0</v>
      </c>
      <c r="BG64" s="36">
        <v>0</v>
      </c>
      <c r="BH64" s="36">
        <v>0</v>
      </c>
      <c r="BI64" s="36">
        <v>0</v>
      </c>
      <c r="BJ64" s="36">
        <v>0</v>
      </c>
      <c r="BK64" s="39">
        <f>SUM(C64:BJ64)</f>
        <v>0</v>
      </c>
    </row>
    <row r="65" spans="1:63" x14ac:dyDescent="0.2">
      <c r="A65" s="17"/>
      <c r="B65" s="27" t="s">
        <v>83</v>
      </c>
      <c r="C65" s="36">
        <f t="shared" ref="C65:BJ65" si="19">SUM(C64)</f>
        <v>0</v>
      </c>
      <c r="D65" s="36">
        <f t="shared" si="19"/>
        <v>0</v>
      </c>
      <c r="E65" s="36">
        <f t="shared" si="19"/>
        <v>0</v>
      </c>
      <c r="F65" s="36">
        <f t="shared" si="19"/>
        <v>0</v>
      </c>
      <c r="G65" s="36">
        <f t="shared" si="19"/>
        <v>0</v>
      </c>
      <c r="H65" s="36">
        <f t="shared" si="19"/>
        <v>0</v>
      </c>
      <c r="I65" s="36">
        <f t="shared" si="19"/>
        <v>0</v>
      </c>
      <c r="J65" s="36">
        <f t="shared" si="19"/>
        <v>0</v>
      </c>
      <c r="K65" s="36">
        <f t="shared" si="19"/>
        <v>0</v>
      </c>
      <c r="L65" s="36">
        <f t="shared" si="19"/>
        <v>0</v>
      </c>
      <c r="M65" s="36">
        <f t="shared" si="19"/>
        <v>0</v>
      </c>
      <c r="N65" s="36">
        <f t="shared" si="19"/>
        <v>0</v>
      </c>
      <c r="O65" s="36">
        <f t="shared" si="19"/>
        <v>0</v>
      </c>
      <c r="P65" s="36">
        <f t="shared" si="19"/>
        <v>0</v>
      </c>
      <c r="Q65" s="36">
        <f t="shared" si="19"/>
        <v>0</v>
      </c>
      <c r="R65" s="36">
        <f t="shared" si="19"/>
        <v>0</v>
      </c>
      <c r="S65" s="36">
        <f t="shared" si="19"/>
        <v>0</v>
      </c>
      <c r="T65" s="36">
        <f t="shared" si="19"/>
        <v>0</v>
      </c>
      <c r="U65" s="36">
        <f t="shared" si="19"/>
        <v>0</v>
      </c>
      <c r="V65" s="36">
        <f t="shared" si="19"/>
        <v>0</v>
      </c>
      <c r="W65" s="36">
        <f t="shared" si="19"/>
        <v>0</v>
      </c>
      <c r="X65" s="36">
        <f t="shared" si="19"/>
        <v>0</v>
      </c>
      <c r="Y65" s="36">
        <f t="shared" si="19"/>
        <v>0</v>
      </c>
      <c r="Z65" s="36">
        <f t="shared" si="19"/>
        <v>0</v>
      </c>
      <c r="AA65" s="36">
        <f t="shared" si="19"/>
        <v>0</v>
      </c>
      <c r="AB65" s="36">
        <f t="shared" si="19"/>
        <v>0</v>
      </c>
      <c r="AC65" s="36">
        <f t="shared" si="19"/>
        <v>0</v>
      </c>
      <c r="AD65" s="36">
        <f t="shared" si="19"/>
        <v>0</v>
      </c>
      <c r="AE65" s="36">
        <f t="shared" si="19"/>
        <v>0</v>
      </c>
      <c r="AF65" s="36">
        <f t="shared" si="19"/>
        <v>0</v>
      </c>
      <c r="AG65" s="36">
        <f t="shared" si="19"/>
        <v>0</v>
      </c>
      <c r="AH65" s="36">
        <f t="shared" si="19"/>
        <v>0</v>
      </c>
      <c r="AI65" s="36">
        <f t="shared" si="19"/>
        <v>0</v>
      </c>
      <c r="AJ65" s="36">
        <f t="shared" si="19"/>
        <v>0</v>
      </c>
      <c r="AK65" s="36">
        <f t="shared" si="19"/>
        <v>0</v>
      </c>
      <c r="AL65" s="36">
        <f t="shared" si="19"/>
        <v>0</v>
      </c>
      <c r="AM65" s="36">
        <f t="shared" si="19"/>
        <v>0</v>
      </c>
      <c r="AN65" s="36">
        <f t="shared" si="19"/>
        <v>0</v>
      </c>
      <c r="AO65" s="36">
        <f t="shared" si="19"/>
        <v>0</v>
      </c>
      <c r="AP65" s="36">
        <f t="shared" si="19"/>
        <v>0</v>
      </c>
      <c r="AQ65" s="36">
        <f t="shared" si="19"/>
        <v>0</v>
      </c>
      <c r="AR65" s="36">
        <f t="shared" si="19"/>
        <v>0</v>
      </c>
      <c r="AS65" s="36">
        <f t="shared" si="19"/>
        <v>0</v>
      </c>
      <c r="AT65" s="36">
        <f t="shared" si="19"/>
        <v>0</v>
      </c>
      <c r="AU65" s="36">
        <f t="shared" si="19"/>
        <v>0</v>
      </c>
      <c r="AV65" s="36">
        <f t="shared" si="19"/>
        <v>0</v>
      </c>
      <c r="AW65" s="36">
        <f t="shared" si="19"/>
        <v>0</v>
      </c>
      <c r="AX65" s="36">
        <f t="shared" si="19"/>
        <v>0</v>
      </c>
      <c r="AY65" s="36">
        <f t="shared" si="19"/>
        <v>0</v>
      </c>
      <c r="AZ65" s="36">
        <f t="shared" si="19"/>
        <v>0</v>
      </c>
      <c r="BA65" s="36">
        <f t="shared" si="19"/>
        <v>0</v>
      </c>
      <c r="BB65" s="36">
        <f t="shared" si="19"/>
        <v>0</v>
      </c>
      <c r="BC65" s="36">
        <f t="shared" si="19"/>
        <v>0</v>
      </c>
      <c r="BD65" s="36">
        <f t="shared" si="19"/>
        <v>0</v>
      </c>
      <c r="BE65" s="36">
        <f t="shared" si="19"/>
        <v>0</v>
      </c>
      <c r="BF65" s="36">
        <f t="shared" si="19"/>
        <v>0</v>
      </c>
      <c r="BG65" s="36">
        <f t="shared" si="19"/>
        <v>0</v>
      </c>
      <c r="BH65" s="36">
        <f t="shared" si="19"/>
        <v>0</v>
      </c>
      <c r="BI65" s="36">
        <f t="shared" si="19"/>
        <v>0</v>
      </c>
      <c r="BJ65" s="36">
        <f t="shared" si="19"/>
        <v>0</v>
      </c>
      <c r="BK65" s="39">
        <f>SUM(BK64)</f>
        <v>0</v>
      </c>
    </row>
    <row r="66" spans="1:63" ht="4.5" customHeight="1" x14ac:dyDescent="0.2">
      <c r="A66" s="17"/>
      <c r="B66" s="29"/>
      <c r="C66" s="64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6"/>
    </row>
    <row r="67" spans="1:63" x14ac:dyDescent="0.2">
      <c r="A67" s="17"/>
      <c r="B67" s="30" t="s">
        <v>99</v>
      </c>
      <c r="C67" s="44">
        <f>C28+C45+C51+C60+C65</f>
        <v>0</v>
      </c>
      <c r="D67" s="44">
        <f t="shared" ref="D67:BJ67" si="20">D28+D45+D51+D60+D65</f>
        <v>163.51835522293402</v>
      </c>
      <c r="E67" s="44">
        <f t="shared" si="20"/>
        <v>19.3609592375483</v>
      </c>
      <c r="F67" s="44">
        <f t="shared" si="20"/>
        <v>0</v>
      </c>
      <c r="G67" s="44">
        <f t="shared" si="20"/>
        <v>0</v>
      </c>
      <c r="H67" s="44">
        <f t="shared" si="20"/>
        <v>65.01906786743217</v>
      </c>
      <c r="I67" s="44">
        <f t="shared" si="20"/>
        <v>1851.6571779445553</v>
      </c>
      <c r="J67" s="44">
        <f t="shared" si="20"/>
        <v>1667.8385090547119</v>
      </c>
      <c r="K67" s="44">
        <f t="shared" si="20"/>
        <v>0</v>
      </c>
      <c r="L67" s="44">
        <f t="shared" si="20"/>
        <v>85.914927188201816</v>
      </c>
      <c r="M67" s="44">
        <f t="shared" si="20"/>
        <v>0</v>
      </c>
      <c r="N67" s="44">
        <f t="shared" si="20"/>
        <v>0</v>
      </c>
      <c r="O67" s="44">
        <f t="shared" si="20"/>
        <v>0</v>
      </c>
      <c r="P67" s="44">
        <f t="shared" si="20"/>
        <v>0</v>
      </c>
      <c r="Q67" s="44">
        <f t="shared" si="20"/>
        <v>0</v>
      </c>
      <c r="R67" s="44">
        <f t="shared" si="20"/>
        <v>35.882573360603004</v>
      </c>
      <c r="S67" s="44">
        <f t="shared" si="20"/>
        <v>42.621691349095606</v>
      </c>
      <c r="T67" s="44">
        <f t="shared" si="20"/>
        <v>247.84420144277223</v>
      </c>
      <c r="U67" s="44">
        <f t="shared" si="20"/>
        <v>0</v>
      </c>
      <c r="V67" s="44">
        <f t="shared" si="20"/>
        <v>10.287559925411101</v>
      </c>
      <c r="W67" s="44">
        <f t="shared" si="20"/>
        <v>0</v>
      </c>
      <c r="X67" s="44">
        <f t="shared" si="20"/>
        <v>0</v>
      </c>
      <c r="Y67" s="44">
        <f t="shared" si="20"/>
        <v>0</v>
      </c>
      <c r="Z67" s="44">
        <f t="shared" si="20"/>
        <v>0</v>
      </c>
      <c r="AA67" s="44">
        <f t="shared" si="20"/>
        <v>0</v>
      </c>
      <c r="AB67" s="44">
        <f t="shared" si="20"/>
        <v>566.07341960720737</v>
      </c>
      <c r="AC67" s="44">
        <f t="shared" si="20"/>
        <v>202.47910678576039</v>
      </c>
      <c r="AD67" s="44">
        <f t="shared" si="20"/>
        <v>77.044115234256807</v>
      </c>
      <c r="AE67" s="44">
        <f t="shared" si="20"/>
        <v>0</v>
      </c>
      <c r="AF67" s="44">
        <f t="shared" si="20"/>
        <v>576.56141850338531</v>
      </c>
      <c r="AG67" s="44">
        <f t="shared" si="20"/>
        <v>0</v>
      </c>
      <c r="AH67" s="44">
        <f t="shared" si="20"/>
        <v>0</v>
      </c>
      <c r="AI67" s="44">
        <f t="shared" si="20"/>
        <v>0</v>
      </c>
      <c r="AJ67" s="44">
        <f t="shared" si="20"/>
        <v>0</v>
      </c>
      <c r="AK67" s="44">
        <f t="shared" si="20"/>
        <v>0</v>
      </c>
      <c r="AL67" s="44">
        <f t="shared" si="20"/>
        <v>566.01187731385812</v>
      </c>
      <c r="AM67" s="44">
        <f t="shared" si="20"/>
        <v>93.673073360855511</v>
      </c>
      <c r="AN67" s="44">
        <f t="shared" si="20"/>
        <v>355.92686906051114</v>
      </c>
      <c r="AO67" s="44">
        <f t="shared" si="20"/>
        <v>0</v>
      </c>
      <c r="AP67" s="44">
        <f t="shared" si="20"/>
        <v>273.44908177462838</v>
      </c>
      <c r="AQ67" s="44">
        <f t="shared" si="20"/>
        <v>0</v>
      </c>
      <c r="AR67" s="44">
        <f t="shared" si="20"/>
        <v>0</v>
      </c>
      <c r="AS67" s="44">
        <f t="shared" si="20"/>
        <v>0</v>
      </c>
      <c r="AT67" s="44">
        <f t="shared" si="20"/>
        <v>0</v>
      </c>
      <c r="AU67" s="44">
        <f t="shared" si="20"/>
        <v>0</v>
      </c>
      <c r="AV67" s="44">
        <f t="shared" si="20"/>
        <v>705.08824442287414</v>
      </c>
      <c r="AW67" s="44">
        <f t="shared" si="20"/>
        <v>875.81981303092891</v>
      </c>
      <c r="AX67" s="44">
        <f t="shared" si="20"/>
        <v>20.1122432410965</v>
      </c>
      <c r="AY67" s="44">
        <f t="shared" si="20"/>
        <v>0</v>
      </c>
      <c r="AZ67" s="44">
        <f t="shared" si="20"/>
        <v>345.81933207480824</v>
      </c>
      <c r="BA67" s="44">
        <f t="shared" si="20"/>
        <v>0</v>
      </c>
      <c r="BB67" s="44">
        <f t="shared" si="20"/>
        <v>0</v>
      </c>
      <c r="BC67" s="44">
        <f t="shared" si="20"/>
        <v>0</v>
      </c>
      <c r="BD67" s="44">
        <f t="shared" si="20"/>
        <v>0</v>
      </c>
      <c r="BE67" s="44">
        <f t="shared" si="20"/>
        <v>0</v>
      </c>
      <c r="BF67" s="44">
        <f t="shared" si="20"/>
        <v>151.16243246590815</v>
      </c>
      <c r="BG67" s="44">
        <f t="shared" si="20"/>
        <v>62.450754448997102</v>
      </c>
      <c r="BH67" s="44">
        <f t="shared" si="20"/>
        <v>35.8038860437088</v>
      </c>
      <c r="BI67" s="44">
        <f t="shared" si="20"/>
        <v>0</v>
      </c>
      <c r="BJ67" s="44">
        <f t="shared" si="20"/>
        <v>38.947036626655198</v>
      </c>
      <c r="BK67" s="44">
        <f>BK28+BK45+BK51+BK60+BK65</f>
        <v>9136.3677265887072</v>
      </c>
    </row>
    <row r="68" spans="1:63" ht="4.5" customHeight="1" x14ac:dyDescent="0.2">
      <c r="A68" s="17"/>
      <c r="B68" s="30"/>
      <c r="C68" s="78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79"/>
    </row>
    <row r="69" spans="1:63" ht="14.25" customHeight="1" x14ac:dyDescent="0.3">
      <c r="A69" s="17" t="s">
        <v>5</v>
      </c>
      <c r="B69" s="31" t="s">
        <v>24</v>
      </c>
      <c r="C69" s="78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79"/>
    </row>
    <row r="70" spans="1:63" x14ac:dyDescent="0.2">
      <c r="A70" s="17"/>
      <c r="B70" s="34" t="s">
        <v>112</v>
      </c>
      <c r="C70" s="40">
        <v>0</v>
      </c>
      <c r="D70" s="40">
        <v>0.51763000251610003</v>
      </c>
      <c r="E70" s="40">
        <v>0</v>
      </c>
      <c r="F70" s="40">
        <v>0</v>
      </c>
      <c r="G70" s="40">
        <v>0</v>
      </c>
      <c r="H70" s="40">
        <v>0.30156602399460003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0.1505712979961</v>
      </c>
      <c r="S70" s="40">
        <v>0</v>
      </c>
      <c r="T70" s="40">
        <v>0</v>
      </c>
      <c r="U70" s="40">
        <v>0</v>
      </c>
      <c r="V70" s="40">
        <v>8.3647839353999994E-3</v>
      </c>
      <c r="W70" s="40">
        <v>0</v>
      </c>
      <c r="X70" s="40">
        <v>0</v>
      </c>
      <c r="Y70" s="40">
        <v>0</v>
      </c>
      <c r="Z70" s="40">
        <v>0</v>
      </c>
      <c r="AA70" s="40">
        <v>0</v>
      </c>
      <c r="AB70" s="40">
        <v>12.580052951620486</v>
      </c>
      <c r="AC70" s="40">
        <v>2.5018116419300001E-2</v>
      </c>
      <c r="AD70" s="40">
        <v>0</v>
      </c>
      <c r="AE70" s="40">
        <v>0</v>
      </c>
      <c r="AF70" s="40">
        <v>1.3648875323852003</v>
      </c>
      <c r="AG70" s="40">
        <v>0</v>
      </c>
      <c r="AH70" s="40">
        <v>0</v>
      </c>
      <c r="AI70" s="40">
        <v>0</v>
      </c>
      <c r="AJ70" s="40">
        <v>0</v>
      </c>
      <c r="AK70" s="40">
        <v>0</v>
      </c>
      <c r="AL70" s="40">
        <v>9.2885251264456947</v>
      </c>
      <c r="AM70" s="40">
        <v>8.2586749386899985E-2</v>
      </c>
      <c r="AN70" s="40">
        <v>0</v>
      </c>
      <c r="AO70" s="40">
        <v>0</v>
      </c>
      <c r="AP70" s="40">
        <v>0.27247462190299998</v>
      </c>
      <c r="AQ70" s="40">
        <v>0</v>
      </c>
      <c r="AR70" s="40">
        <v>0</v>
      </c>
      <c r="AS70" s="40">
        <v>0</v>
      </c>
      <c r="AT70" s="40">
        <v>0</v>
      </c>
      <c r="AU70" s="40">
        <v>0</v>
      </c>
      <c r="AV70" s="40">
        <v>4.0149789181925986</v>
      </c>
      <c r="AW70" s="40">
        <v>3.8443577612900001E-2</v>
      </c>
      <c r="AX70" s="40">
        <v>0</v>
      </c>
      <c r="AY70" s="40">
        <v>0</v>
      </c>
      <c r="AZ70" s="40">
        <v>0.92628375635400007</v>
      </c>
      <c r="BA70" s="40">
        <v>0</v>
      </c>
      <c r="BB70" s="40">
        <v>0</v>
      </c>
      <c r="BC70" s="40">
        <v>0</v>
      </c>
      <c r="BD70" s="40">
        <v>0</v>
      </c>
      <c r="BE70" s="40">
        <v>0</v>
      </c>
      <c r="BF70" s="40">
        <v>1.4687474795123969</v>
      </c>
      <c r="BG70" s="40">
        <v>0</v>
      </c>
      <c r="BH70" s="40">
        <v>0</v>
      </c>
      <c r="BI70" s="40">
        <v>0</v>
      </c>
      <c r="BJ70" s="40">
        <v>8.0975620935400006E-2</v>
      </c>
      <c r="BK70" s="39">
        <f>SUM(C70:BJ70)</f>
        <v>31.121106559210077</v>
      </c>
    </row>
    <row r="71" spans="1:63" ht="13.5" thickBot="1" x14ac:dyDescent="0.25">
      <c r="A71" s="32"/>
      <c r="B71" s="27" t="s">
        <v>83</v>
      </c>
      <c r="C71" s="36">
        <f t="shared" ref="C71:BJ71" si="21">SUM(C70)</f>
        <v>0</v>
      </c>
      <c r="D71" s="36">
        <f t="shared" si="21"/>
        <v>0.51763000251610003</v>
      </c>
      <c r="E71" s="36">
        <f t="shared" si="21"/>
        <v>0</v>
      </c>
      <c r="F71" s="36">
        <f t="shared" si="21"/>
        <v>0</v>
      </c>
      <c r="G71" s="36">
        <f t="shared" si="21"/>
        <v>0</v>
      </c>
      <c r="H71" s="36">
        <f t="shared" si="21"/>
        <v>0.30156602399460003</v>
      </c>
      <c r="I71" s="36">
        <f t="shared" si="21"/>
        <v>0</v>
      </c>
      <c r="J71" s="36">
        <f t="shared" si="21"/>
        <v>0</v>
      </c>
      <c r="K71" s="36">
        <f t="shared" si="21"/>
        <v>0</v>
      </c>
      <c r="L71" s="36">
        <f t="shared" si="21"/>
        <v>0</v>
      </c>
      <c r="M71" s="36">
        <f t="shared" si="21"/>
        <v>0</v>
      </c>
      <c r="N71" s="36">
        <f t="shared" si="21"/>
        <v>0</v>
      </c>
      <c r="O71" s="36">
        <f t="shared" si="21"/>
        <v>0</v>
      </c>
      <c r="P71" s="36">
        <f t="shared" si="21"/>
        <v>0</v>
      </c>
      <c r="Q71" s="36">
        <f t="shared" si="21"/>
        <v>0</v>
      </c>
      <c r="R71" s="36">
        <f t="shared" si="21"/>
        <v>0.1505712979961</v>
      </c>
      <c r="S71" s="36">
        <f t="shared" si="21"/>
        <v>0</v>
      </c>
      <c r="T71" s="36">
        <f t="shared" si="21"/>
        <v>0</v>
      </c>
      <c r="U71" s="36">
        <f t="shared" si="21"/>
        <v>0</v>
      </c>
      <c r="V71" s="36">
        <f t="shared" si="21"/>
        <v>8.3647839353999994E-3</v>
      </c>
      <c r="W71" s="36">
        <f t="shared" si="21"/>
        <v>0</v>
      </c>
      <c r="X71" s="36">
        <f t="shared" si="21"/>
        <v>0</v>
      </c>
      <c r="Y71" s="36">
        <f t="shared" si="21"/>
        <v>0</v>
      </c>
      <c r="Z71" s="36">
        <f t="shared" si="21"/>
        <v>0</v>
      </c>
      <c r="AA71" s="36">
        <f t="shared" si="21"/>
        <v>0</v>
      </c>
      <c r="AB71" s="36">
        <f t="shared" si="21"/>
        <v>12.580052951620486</v>
      </c>
      <c r="AC71" s="36">
        <f t="shared" si="21"/>
        <v>2.5018116419300001E-2</v>
      </c>
      <c r="AD71" s="36">
        <f t="shared" si="21"/>
        <v>0</v>
      </c>
      <c r="AE71" s="36">
        <f t="shared" si="21"/>
        <v>0</v>
      </c>
      <c r="AF71" s="36">
        <f t="shared" si="21"/>
        <v>1.3648875323852003</v>
      </c>
      <c r="AG71" s="36">
        <f t="shared" si="21"/>
        <v>0</v>
      </c>
      <c r="AH71" s="36">
        <f t="shared" si="21"/>
        <v>0</v>
      </c>
      <c r="AI71" s="36">
        <f t="shared" si="21"/>
        <v>0</v>
      </c>
      <c r="AJ71" s="36">
        <f t="shared" si="21"/>
        <v>0</v>
      </c>
      <c r="AK71" s="36">
        <f t="shared" si="21"/>
        <v>0</v>
      </c>
      <c r="AL71" s="36">
        <f t="shared" si="21"/>
        <v>9.2885251264456947</v>
      </c>
      <c r="AM71" s="36">
        <f t="shared" si="21"/>
        <v>8.2586749386899985E-2</v>
      </c>
      <c r="AN71" s="36">
        <f t="shared" si="21"/>
        <v>0</v>
      </c>
      <c r="AO71" s="36">
        <f t="shared" si="21"/>
        <v>0</v>
      </c>
      <c r="AP71" s="36">
        <f t="shared" si="21"/>
        <v>0.27247462190299998</v>
      </c>
      <c r="AQ71" s="36">
        <f t="shared" si="21"/>
        <v>0</v>
      </c>
      <c r="AR71" s="36">
        <f t="shared" si="21"/>
        <v>0</v>
      </c>
      <c r="AS71" s="36">
        <f t="shared" si="21"/>
        <v>0</v>
      </c>
      <c r="AT71" s="36">
        <f t="shared" si="21"/>
        <v>0</v>
      </c>
      <c r="AU71" s="36">
        <f t="shared" si="21"/>
        <v>0</v>
      </c>
      <c r="AV71" s="36">
        <f t="shared" si="21"/>
        <v>4.0149789181925986</v>
      </c>
      <c r="AW71" s="36">
        <f t="shared" si="21"/>
        <v>3.8443577612900001E-2</v>
      </c>
      <c r="AX71" s="36">
        <f t="shared" si="21"/>
        <v>0</v>
      </c>
      <c r="AY71" s="36">
        <f t="shared" si="21"/>
        <v>0</v>
      </c>
      <c r="AZ71" s="36">
        <f t="shared" si="21"/>
        <v>0.92628375635400007</v>
      </c>
      <c r="BA71" s="36">
        <f t="shared" si="21"/>
        <v>0</v>
      </c>
      <c r="BB71" s="36">
        <f t="shared" si="21"/>
        <v>0</v>
      </c>
      <c r="BC71" s="36">
        <f t="shared" si="21"/>
        <v>0</v>
      </c>
      <c r="BD71" s="36">
        <f t="shared" si="21"/>
        <v>0</v>
      </c>
      <c r="BE71" s="36">
        <f t="shared" si="21"/>
        <v>0</v>
      </c>
      <c r="BF71" s="36">
        <f t="shared" si="21"/>
        <v>1.4687474795123969</v>
      </c>
      <c r="BG71" s="36">
        <f t="shared" si="21"/>
        <v>0</v>
      </c>
      <c r="BH71" s="36">
        <f t="shared" si="21"/>
        <v>0</v>
      </c>
      <c r="BI71" s="36">
        <f t="shared" si="21"/>
        <v>0</v>
      </c>
      <c r="BJ71" s="36">
        <f t="shared" si="21"/>
        <v>8.0975620935400006E-2</v>
      </c>
      <c r="BK71" s="39">
        <f>SUM(BK70)</f>
        <v>31.121106559210077</v>
      </c>
    </row>
    <row r="72" spans="1:63" ht="6" customHeight="1" x14ac:dyDescent="0.2">
      <c r="A72" s="5"/>
      <c r="B72" s="23"/>
    </row>
    <row r="73" spans="1:63" x14ac:dyDescent="0.2">
      <c r="A73" s="5"/>
      <c r="B73" s="5" t="s">
        <v>123</v>
      </c>
      <c r="L73" s="18" t="s">
        <v>37</v>
      </c>
    </row>
    <row r="74" spans="1:63" x14ac:dyDescent="0.2">
      <c r="A74" s="5"/>
      <c r="B74" s="5" t="s">
        <v>124</v>
      </c>
      <c r="L74" s="5" t="s">
        <v>29</v>
      </c>
    </row>
    <row r="75" spans="1:63" x14ac:dyDescent="0.2">
      <c r="L75" s="5" t="s">
        <v>30</v>
      </c>
    </row>
    <row r="76" spans="1:63" x14ac:dyDescent="0.2">
      <c r="B76" s="5" t="s">
        <v>32</v>
      </c>
      <c r="L76" s="5" t="s">
        <v>98</v>
      </c>
    </row>
    <row r="77" spans="1:63" x14ac:dyDescent="0.2">
      <c r="B77" s="5" t="s">
        <v>33</v>
      </c>
      <c r="L77" s="5" t="s">
        <v>100</v>
      </c>
    </row>
    <row r="78" spans="1:63" x14ac:dyDescent="0.2">
      <c r="B78" s="5"/>
      <c r="L78" s="5" t="s">
        <v>31</v>
      </c>
    </row>
    <row r="86" spans="2:2" x14ac:dyDescent="0.2">
      <c r="B86" s="5"/>
    </row>
  </sheetData>
  <mergeCells count="49">
    <mergeCell ref="A1:A5"/>
    <mergeCell ref="C69:BK69"/>
    <mergeCell ref="C53:BK53"/>
    <mergeCell ref="C54:BK54"/>
    <mergeCell ref="C57:BK57"/>
    <mergeCell ref="C61:BK61"/>
    <mergeCell ref="C62:BK62"/>
    <mergeCell ref="C63:BK63"/>
    <mergeCell ref="C66:BK66"/>
    <mergeCell ref="C68:BK68"/>
    <mergeCell ref="C52:BK52"/>
    <mergeCell ref="C10:BK10"/>
    <mergeCell ref="C13:BK13"/>
    <mergeCell ref="C16:BK16"/>
    <mergeCell ref="C19:BK19"/>
    <mergeCell ref="C22:BK22"/>
    <mergeCell ref="C48:BK48"/>
    <mergeCell ref="C47:BK47"/>
    <mergeCell ref="C46:BK46"/>
    <mergeCell ref="C34:BK34"/>
    <mergeCell ref="C31:BK31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9"/>
  <sheetViews>
    <sheetView workbookViewId="0">
      <selection activeCell="B6" sqref="B6"/>
    </sheetView>
  </sheetViews>
  <sheetFormatPr defaultRowHeight="12.75" x14ac:dyDescent="0.2"/>
  <cols>
    <col min="2" max="2" width="25.28515625" bestFit="1" customWidth="1"/>
    <col min="3" max="5" width="18.28515625" bestFit="1" customWidth="1"/>
    <col min="6" max="6" width="17.28515625" bestFit="1" customWidth="1"/>
    <col min="7" max="7" width="19.85546875" bestFit="1" customWidth="1"/>
    <col min="8" max="8" width="15.85546875" bestFit="1" customWidth="1"/>
    <col min="9" max="9" width="17" bestFit="1" customWidth="1"/>
    <col min="10" max="11" width="19.85546875" bestFit="1" customWidth="1"/>
  </cols>
  <sheetData>
    <row r="2" spans="1:11" x14ac:dyDescent="0.2">
      <c r="A2" s="80" t="s">
        <v>126</v>
      </c>
      <c r="B2" s="74"/>
      <c r="C2" s="74"/>
      <c r="D2" s="74"/>
      <c r="E2" s="74"/>
      <c r="F2" s="74"/>
      <c r="G2" s="74"/>
      <c r="H2" s="74"/>
      <c r="I2" s="74"/>
      <c r="J2" s="74"/>
      <c r="K2" s="81"/>
    </row>
    <row r="3" spans="1:11" x14ac:dyDescent="0.2">
      <c r="A3" s="80" t="s">
        <v>113</v>
      </c>
      <c r="B3" s="74"/>
      <c r="C3" s="74"/>
      <c r="D3" s="74"/>
      <c r="E3" s="74"/>
      <c r="F3" s="74"/>
      <c r="G3" s="74"/>
      <c r="H3" s="74"/>
      <c r="I3" s="74"/>
      <c r="J3" s="74"/>
      <c r="K3" s="81"/>
    </row>
    <row r="4" spans="1:11" ht="30" x14ac:dyDescent="0.2">
      <c r="A4" s="4" t="s">
        <v>75</v>
      </c>
      <c r="B4" s="22" t="s">
        <v>38</v>
      </c>
      <c r="C4" s="22" t="s">
        <v>87</v>
      </c>
      <c r="D4" s="22" t="s">
        <v>88</v>
      </c>
      <c r="E4" s="22" t="s">
        <v>7</v>
      </c>
      <c r="F4" s="22" t="s">
        <v>8</v>
      </c>
      <c r="G4" s="22" t="s">
        <v>21</v>
      </c>
      <c r="H4" s="22" t="s">
        <v>94</v>
      </c>
      <c r="I4" s="22" t="s">
        <v>95</v>
      </c>
      <c r="J4" s="22" t="s">
        <v>74</v>
      </c>
      <c r="K4" s="22" t="s">
        <v>96</v>
      </c>
    </row>
    <row r="5" spans="1:11" x14ac:dyDescent="0.2">
      <c r="A5" s="19">
        <v>1</v>
      </c>
      <c r="B5" s="20" t="s">
        <v>39</v>
      </c>
      <c r="C5" s="40">
        <v>0</v>
      </c>
      <c r="D5" s="35">
        <v>0</v>
      </c>
      <c r="E5" s="35">
        <v>0.36205763306310002</v>
      </c>
      <c r="F5" s="35">
        <v>0.12166397958029999</v>
      </c>
      <c r="G5" s="35">
        <v>0</v>
      </c>
      <c r="H5" s="35">
        <v>0</v>
      </c>
      <c r="I5" s="35">
        <v>0</v>
      </c>
      <c r="J5" s="35">
        <f>SUM(C5:I5)</f>
        <v>0.48372161264340002</v>
      </c>
      <c r="K5" s="35">
        <v>0</v>
      </c>
    </row>
    <row r="6" spans="1:11" x14ac:dyDescent="0.2">
      <c r="A6" s="19">
        <v>2</v>
      </c>
      <c r="B6" s="21" t="s">
        <v>40</v>
      </c>
      <c r="C6" s="40">
        <v>9.9107242252239995</v>
      </c>
      <c r="D6" s="35">
        <v>1.5413395220924999</v>
      </c>
      <c r="E6" s="35">
        <v>32.281717944663917</v>
      </c>
      <c r="F6" s="35">
        <v>3.7416743323846013</v>
      </c>
      <c r="G6" s="35">
        <v>0</v>
      </c>
      <c r="H6" s="35">
        <v>0.29830000000000001</v>
      </c>
      <c r="I6" s="35">
        <v>0</v>
      </c>
      <c r="J6" s="35">
        <f t="shared" ref="J6:J41" si="0">SUM(C6:I6)</f>
        <v>47.773756024365014</v>
      </c>
      <c r="K6" s="35">
        <v>0.2843740517012</v>
      </c>
    </row>
    <row r="7" spans="1:11" x14ac:dyDescent="0.2">
      <c r="A7" s="19">
        <v>3</v>
      </c>
      <c r="B7" s="20" t="s">
        <v>41</v>
      </c>
      <c r="C7" s="40">
        <v>0</v>
      </c>
      <c r="D7" s="35">
        <v>0</v>
      </c>
      <c r="E7" s="35">
        <v>0.74757592180390009</v>
      </c>
      <c r="F7" s="35">
        <v>1.04006133548E-2</v>
      </c>
      <c r="G7" s="35">
        <v>0</v>
      </c>
      <c r="H7" s="35">
        <v>3.8E-3</v>
      </c>
      <c r="I7" s="35">
        <v>0</v>
      </c>
      <c r="J7" s="35">
        <f t="shared" si="0"/>
        <v>0.76177653515870014</v>
      </c>
      <c r="K7" s="35">
        <v>5.2337692418899989E-2</v>
      </c>
    </row>
    <row r="8" spans="1:11" x14ac:dyDescent="0.2">
      <c r="A8" s="19">
        <v>4</v>
      </c>
      <c r="B8" s="21" t="s">
        <v>42</v>
      </c>
      <c r="C8" s="40">
        <v>16.5538912347726</v>
      </c>
      <c r="D8" s="35">
        <v>4.3687012271587999</v>
      </c>
      <c r="E8" s="35">
        <v>14.843699325321975</v>
      </c>
      <c r="F8" s="35">
        <v>4.8944406605733022</v>
      </c>
      <c r="G8" s="35">
        <v>0</v>
      </c>
      <c r="H8" s="35">
        <v>0.1633</v>
      </c>
      <c r="I8" s="35">
        <v>0</v>
      </c>
      <c r="J8" s="35">
        <f t="shared" si="0"/>
        <v>40.824032447826681</v>
      </c>
      <c r="K8" s="35">
        <v>0.43482069634599996</v>
      </c>
    </row>
    <row r="9" spans="1:11" x14ac:dyDescent="0.2">
      <c r="A9" s="19">
        <v>5</v>
      </c>
      <c r="B9" s="21" t="s">
        <v>43</v>
      </c>
      <c r="C9" s="40">
        <v>0.99963848061099969</v>
      </c>
      <c r="D9" s="35">
        <v>1.7725826059639</v>
      </c>
      <c r="E9" s="35">
        <v>41.57531487802693</v>
      </c>
      <c r="F9" s="35">
        <v>11.299895542229983</v>
      </c>
      <c r="G9" s="35">
        <v>0</v>
      </c>
      <c r="H9" s="35">
        <v>0.76660000000000006</v>
      </c>
      <c r="I9" s="35">
        <v>0</v>
      </c>
      <c r="J9" s="35">
        <f t="shared" si="0"/>
        <v>56.414031506831812</v>
      </c>
      <c r="K9" s="35">
        <v>0.60787764482670004</v>
      </c>
    </row>
    <row r="10" spans="1:11" x14ac:dyDescent="0.2">
      <c r="A10" s="19">
        <v>6</v>
      </c>
      <c r="B10" s="21" t="s">
        <v>44</v>
      </c>
      <c r="C10" s="40">
        <v>87.969691463322008</v>
      </c>
      <c r="D10" s="35">
        <v>1.7164479803854997</v>
      </c>
      <c r="E10" s="35">
        <v>13.336177196111082</v>
      </c>
      <c r="F10" s="35">
        <v>2.2814439679611986</v>
      </c>
      <c r="G10" s="35">
        <v>0</v>
      </c>
      <c r="H10" s="35">
        <v>0.13869999999999999</v>
      </c>
      <c r="I10" s="35">
        <v>0</v>
      </c>
      <c r="J10" s="35">
        <f t="shared" si="0"/>
        <v>105.44246060777978</v>
      </c>
      <c r="K10" s="35">
        <v>0.2395327977380001</v>
      </c>
    </row>
    <row r="11" spans="1:11" x14ac:dyDescent="0.2">
      <c r="A11" s="19">
        <v>7</v>
      </c>
      <c r="B11" s="21" t="s">
        <v>45</v>
      </c>
      <c r="C11" s="40">
        <v>26.288846296319104</v>
      </c>
      <c r="D11" s="35">
        <v>13.642991472376602</v>
      </c>
      <c r="E11" s="35">
        <v>36.639181261966982</v>
      </c>
      <c r="F11" s="35">
        <v>11.080336784402416</v>
      </c>
      <c r="G11" s="35">
        <v>0</v>
      </c>
      <c r="H11" s="35">
        <v>0</v>
      </c>
      <c r="I11" s="35">
        <v>0</v>
      </c>
      <c r="J11" s="35">
        <f t="shared" si="0"/>
        <v>87.651355815065102</v>
      </c>
      <c r="K11" s="35">
        <v>0.47247684263500012</v>
      </c>
    </row>
    <row r="12" spans="1:11" x14ac:dyDescent="0.2">
      <c r="A12" s="19">
        <v>8</v>
      </c>
      <c r="B12" s="20" t="s">
        <v>46</v>
      </c>
      <c r="C12" s="40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f t="shared" si="0"/>
        <v>0</v>
      </c>
      <c r="K12" s="35">
        <v>0</v>
      </c>
    </row>
    <row r="13" spans="1:11" x14ac:dyDescent="0.2">
      <c r="A13" s="19">
        <v>9</v>
      </c>
      <c r="B13" s="20" t="s">
        <v>47</v>
      </c>
      <c r="C13" s="40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f t="shared" si="0"/>
        <v>0</v>
      </c>
      <c r="K13" s="35">
        <v>0</v>
      </c>
    </row>
    <row r="14" spans="1:11" x14ac:dyDescent="0.2">
      <c r="A14" s="19">
        <v>10</v>
      </c>
      <c r="B14" s="21" t="s">
        <v>48</v>
      </c>
      <c r="C14" s="40">
        <v>0.14146451296750001</v>
      </c>
      <c r="D14" s="35">
        <v>0.27301671928999999</v>
      </c>
      <c r="E14" s="35">
        <v>8.1640907110252989</v>
      </c>
      <c r="F14" s="35">
        <v>1.9072409117666003</v>
      </c>
      <c r="G14" s="35">
        <v>0</v>
      </c>
      <c r="H14" s="35">
        <v>8.1299999999999997E-2</v>
      </c>
      <c r="I14" s="35">
        <v>0</v>
      </c>
      <c r="J14" s="35">
        <f t="shared" si="0"/>
        <v>10.5671128550494</v>
      </c>
      <c r="K14" s="35">
        <v>0.37703395931940004</v>
      </c>
    </row>
    <row r="15" spans="1:11" x14ac:dyDescent="0.2">
      <c r="A15" s="19">
        <v>11</v>
      </c>
      <c r="B15" s="21" t="s">
        <v>49</v>
      </c>
      <c r="C15" s="40">
        <v>112.11249709715221</v>
      </c>
      <c r="D15" s="35">
        <v>72.68593294790044</v>
      </c>
      <c r="E15" s="35">
        <v>119.92179628955198</v>
      </c>
      <c r="F15" s="35">
        <v>20.055777628759586</v>
      </c>
      <c r="G15" s="35">
        <v>0</v>
      </c>
      <c r="H15" s="35">
        <v>0.76160000000000005</v>
      </c>
      <c r="I15" s="35">
        <v>0</v>
      </c>
      <c r="J15" s="35">
        <f t="shared" si="0"/>
        <v>325.53760396336423</v>
      </c>
      <c r="K15" s="35">
        <v>1.7155761341994986</v>
      </c>
    </row>
    <row r="16" spans="1:11" x14ac:dyDescent="0.2">
      <c r="A16" s="19">
        <v>12</v>
      </c>
      <c r="B16" s="21" t="s">
        <v>50</v>
      </c>
      <c r="C16" s="40">
        <v>226.28146735531803</v>
      </c>
      <c r="D16" s="35">
        <v>7.0003104097700026</v>
      </c>
      <c r="E16" s="35">
        <v>59.057884212042346</v>
      </c>
      <c r="F16" s="35">
        <v>11.345968984287095</v>
      </c>
      <c r="G16" s="35">
        <v>0</v>
      </c>
      <c r="H16" s="35">
        <v>0.51859999999999995</v>
      </c>
      <c r="I16" s="35">
        <v>0</v>
      </c>
      <c r="J16" s="35">
        <f t="shared" si="0"/>
        <v>304.20423096141747</v>
      </c>
      <c r="K16" s="35">
        <v>0.75247151808759971</v>
      </c>
    </row>
    <row r="17" spans="1:11" x14ac:dyDescent="0.2">
      <c r="A17" s="19">
        <v>13</v>
      </c>
      <c r="B17" s="21" t="s">
        <v>51</v>
      </c>
      <c r="C17" s="40">
        <v>11.752530545773702</v>
      </c>
      <c r="D17" s="35">
        <v>0.54521821941819992</v>
      </c>
      <c r="E17" s="35">
        <v>15.86618492834439</v>
      </c>
      <c r="F17" s="35">
        <v>2.3882675805091989</v>
      </c>
      <c r="G17" s="35">
        <v>0</v>
      </c>
      <c r="H17" s="35">
        <v>3.7900000000000003E-2</v>
      </c>
      <c r="I17" s="35">
        <v>0</v>
      </c>
      <c r="J17" s="35">
        <f t="shared" si="0"/>
        <v>30.590101274045495</v>
      </c>
      <c r="K17" s="35">
        <v>0.26801148999539992</v>
      </c>
    </row>
    <row r="18" spans="1:11" x14ac:dyDescent="0.2">
      <c r="A18" s="19">
        <v>14</v>
      </c>
      <c r="B18" s="21" t="s">
        <v>52</v>
      </c>
      <c r="C18" s="40">
        <v>4.5808645100000002E-5</v>
      </c>
      <c r="D18" s="35">
        <v>0.76902826393450008</v>
      </c>
      <c r="E18" s="35">
        <v>12.280270176587276</v>
      </c>
      <c r="F18" s="35">
        <v>1.7962241116069995</v>
      </c>
      <c r="G18" s="35">
        <v>0</v>
      </c>
      <c r="H18" s="35">
        <v>3.2399999999999998E-2</v>
      </c>
      <c r="I18" s="35">
        <v>0</v>
      </c>
      <c r="J18" s="35">
        <f t="shared" si="0"/>
        <v>14.877968360773878</v>
      </c>
      <c r="K18" s="35">
        <v>8.3697302805400012E-2</v>
      </c>
    </row>
    <row r="19" spans="1:11" x14ac:dyDescent="0.2">
      <c r="A19" s="19">
        <v>15</v>
      </c>
      <c r="B19" s="21" t="s">
        <v>53</v>
      </c>
      <c r="C19" s="40">
        <v>40.25476446490169</v>
      </c>
      <c r="D19" s="35">
        <v>0.4892258243521001</v>
      </c>
      <c r="E19" s="35">
        <v>33.311157941219534</v>
      </c>
      <c r="F19" s="35">
        <v>5.4481112040337942</v>
      </c>
      <c r="G19" s="35">
        <v>0</v>
      </c>
      <c r="H19" s="35">
        <v>1.3299999999999999E-2</v>
      </c>
      <c r="I19" s="35">
        <v>0</v>
      </c>
      <c r="J19" s="35">
        <f t="shared" si="0"/>
        <v>79.516559434507116</v>
      </c>
      <c r="K19" s="35">
        <v>0.39594364679749994</v>
      </c>
    </row>
    <row r="20" spans="1:11" x14ac:dyDescent="0.2">
      <c r="A20" s="19">
        <v>16</v>
      </c>
      <c r="B20" s="21" t="s">
        <v>54</v>
      </c>
      <c r="C20" s="40">
        <v>297.81089714821417</v>
      </c>
      <c r="D20" s="35">
        <v>54.751184166690791</v>
      </c>
      <c r="E20" s="35">
        <v>172.58674155142333</v>
      </c>
      <c r="F20" s="35">
        <v>37.023524849684676</v>
      </c>
      <c r="G20" s="35">
        <v>0</v>
      </c>
      <c r="H20" s="35">
        <v>2.0030999999999999</v>
      </c>
      <c r="I20" s="35">
        <v>0</v>
      </c>
      <c r="J20" s="35">
        <f t="shared" si="0"/>
        <v>564.17544771601297</v>
      </c>
      <c r="K20" s="35">
        <v>1.892095386747396</v>
      </c>
    </row>
    <row r="21" spans="1:11" x14ac:dyDescent="0.2">
      <c r="A21" s="19">
        <v>17</v>
      </c>
      <c r="B21" s="21" t="s">
        <v>55</v>
      </c>
      <c r="C21" s="40">
        <v>519.69159200529077</v>
      </c>
      <c r="D21" s="35">
        <v>21.312860255738808</v>
      </c>
      <c r="E21" s="35">
        <v>50.502861908487837</v>
      </c>
      <c r="F21" s="35">
        <v>10.46215657370132</v>
      </c>
      <c r="G21" s="35">
        <v>0</v>
      </c>
      <c r="H21" s="35">
        <v>0.46060000000000001</v>
      </c>
      <c r="I21" s="35">
        <v>0</v>
      </c>
      <c r="J21" s="35">
        <f t="shared" si="0"/>
        <v>602.43007074321872</v>
      </c>
      <c r="K21" s="35">
        <v>0.56182844189030068</v>
      </c>
    </row>
    <row r="22" spans="1:11" x14ac:dyDescent="0.2">
      <c r="A22" s="19">
        <v>18</v>
      </c>
      <c r="B22" s="20" t="s">
        <v>56</v>
      </c>
      <c r="C22" s="40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f t="shared" si="0"/>
        <v>0</v>
      </c>
      <c r="K22" s="35">
        <v>0</v>
      </c>
    </row>
    <row r="23" spans="1:11" x14ac:dyDescent="0.2">
      <c r="A23" s="19">
        <v>19</v>
      </c>
      <c r="B23" s="21" t="s">
        <v>57</v>
      </c>
      <c r="C23" s="40">
        <v>28.016752233671092</v>
      </c>
      <c r="D23" s="35">
        <v>36.886538951459087</v>
      </c>
      <c r="E23" s="35">
        <v>99.719293386817725</v>
      </c>
      <c r="F23" s="35">
        <v>23.881473954430994</v>
      </c>
      <c r="G23" s="35">
        <v>0</v>
      </c>
      <c r="H23" s="35">
        <v>1.7545000000000002</v>
      </c>
      <c r="I23" s="35">
        <v>0</v>
      </c>
      <c r="J23" s="35">
        <f t="shared" si="0"/>
        <v>190.25855852637889</v>
      </c>
      <c r="K23" s="35">
        <v>0.8695810188163009</v>
      </c>
    </row>
    <row r="24" spans="1:11" x14ac:dyDescent="0.2">
      <c r="A24" s="19">
        <v>20</v>
      </c>
      <c r="B24" s="21" t="s">
        <v>58</v>
      </c>
      <c r="C24" s="40">
        <v>2340.2261743041595</v>
      </c>
      <c r="D24" s="35">
        <v>248.83531183517624</v>
      </c>
      <c r="E24" s="35">
        <v>1026.752323639854</v>
      </c>
      <c r="F24" s="35">
        <v>116.71335692420161</v>
      </c>
      <c r="G24" s="35">
        <v>0</v>
      </c>
      <c r="H24" s="35">
        <v>41.897660104951399</v>
      </c>
      <c r="I24" s="35">
        <v>0</v>
      </c>
      <c r="J24" s="35">
        <f t="shared" si="0"/>
        <v>3774.4248268083425</v>
      </c>
      <c r="K24" s="35">
        <v>10.467525028443406</v>
      </c>
    </row>
    <row r="25" spans="1:11" x14ac:dyDescent="0.2">
      <c r="A25" s="19">
        <v>21</v>
      </c>
      <c r="B25" s="20" t="s">
        <v>59</v>
      </c>
      <c r="C25" s="40">
        <v>0</v>
      </c>
      <c r="D25" s="35">
        <v>2.432261387E-3</v>
      </c>
      <c r="E25" s="35">
        <v>0.4325850687697001</v>
      </c>
      <c r="F25" s="35">
        <v>7.4725945032000002E-2</v>
      </c>
      <c r="G25" s="35">
        <v>0</v>
      </c>
      <c r="H25" s="35">
        <v>0</v>
      </c>
      <c r="I25" s="35">
        <v>0</v>
      </c>
      <c r="J25" s="35">
        <f t="shared" si="0"/>
        <v>0.50974327518870011</v>
      </c>
      <c r="K25" s="35">
        <v>2.4183774100000001E-5</v>
      </c>
    </row>
    <row r="26" spans="1:11" x14ac:dyDescent="0.2">
      <c r="A26" s="19">
        <v>22</v>
      </c>
      <c r="B26" s="21" t="s">
        <v>60</v>
      </c>
      <c r="C26" s="40">
        <v>2.58921458708E-2</v>
      </c>
      <c r="D26" s="35">
        <v>0.14804251825770001</v>
      </c>
      <c r="E26" s="35">
        <v>1.1176406649905002</v>
      </c>
      <c r="F26" s="35">
        <v>1.30392019027E-2</v>
      </c>
      <c r="G26" s="35">
        <v>0</v>
      </c>
      <c r="H26" s="35">
        <v>0.23040000000000002</v>
      </c>
      <c r="I26" s="35">
        <v>0</v>
      </c>
      <c r="J26" s="35">
        <f t="shared" si="0"/>
        <v>1.5350145310217</v>
      </c>
      <c r="K26" s="35">
        <v>3.2817272160299997E-2</v>
      </c>
    </row>
    <row r="27" spans="1:11" x14ac:dyDescent="0.2">
      <c r="A27" s="19">
        <v>23</v>
      </c>
      <c r="B27" s="20" t="s">
        <v>61</v>
      </c>
      <c r="C27" s="40">
        <v>0</v>
      </c>
      <c r="D27" s="35">
        <v>1.21063548E-5</v>
      </c>
      <c r="E27" s="35">
        <v>9.8291612900000005E-4</v>
      </c>
      <c r="F27" s="35">
        <v>0</v>
      </c>
      <c r="G27" s="35">
        <v>0</v>
      </c>
      <c r="H27" s="35">
        <v>0</v>
      </c>
      <c r="I27" s="35">
        <v>0</v>
      </c>
      <c r="J27" s="35">
        <f t="shared" si="0"/>
        <v>9.9502248379999998E-4</v>
      </c>
      <c r="K27" s="35">
        <v>2.4407903869000003E-3</v>
      </c>
    </row>
    <row r="28" spans="1:11" x14ac:dyDescent="0.2">
      <c r="A28" s="19">
        <v>24</v>
      </c>
      <c r="B28" s="20" t="s">
        <v>62</v>
      </c>
      <c r="C28" s="40">
        <v>6.9664275451500002E-2</v>
      </c>
      <c r="D28" s="35">
        <v>2.0118823225000002E-3</v>
      </c>
      <c r="E28" s="35">
        <v>3.8698265984721982</v>
      </c>
      <c r="F28" s="35">
        <v>0.36505577128989997</v>
      </c>
      <c r="G28" s="35">
        <v>0</v>
      </c>
      <c r="H28" s="35">
        <v>9.8000000000000004E-2</v>
      </c>
      <c r="I28" s="35">
        <v>0</v>
      </c>
      <c r="J28" s="35">
        <f t="shared" si="0"/>
        <v>4.4045585275360981</v>
      </c>
      <c r="K28" s="35">
        <v>1.37110598061E-2</v>
      </c>
    </row>
    <row r="29" spans="1:11" x14ac:dyDescent="0.2">
      <c r="A29" s="19">
        <v>25</v>
      </c>
      <c r="B29" s="21" t="s">
        <v>63</v>
      </c>
      <c r="C29" s="40">
        <v>823.96902423031452</v>
      </c>
      <c r="D29" s="35">
        <v>10.322862697534992</v>
      </c>
      <c r="E29" s="35">
        <v>239.2228203518319</v>
      </c>
      <c r="F29" s="35">
        <v>25.105747857191648</v>
      </c>
      <c r="G29" s="35">
        <v>0</v>
      </c>
      <c r="H29" s="35">
        <v>2.2296</v>
      </c>
      <c r="I29" s="35">
        <v>0</v>
      </c>
      <c r="J29" s="35">
        <f t="shared" si="0"/>
        <v>1100.8500551368729</v>
      </c>
      <c r="K29" s="35">
        <v>1.4882482573035012</v>
      </c>
    </row>
    <row r="30" spans="1:11" x14ac:dyDescent="0.2">
      <c r="A30" s="19">
        <v>26</v>
      </c>
      <c r="B30" s="21" t="s">
        <v>64</v>
      </c>
      <c r="C30" s="40">
        <v>75.650706272506611</v>
      </c>
      <c r="D30" s="35">
        <v>9.3540504446339021</v>
      </c>
      <c r="E30" s="35">
        <v>36.004691091185286</v>
      </c>
      <c r="F30" s="35">
        <v>15.192862738334119</v>
      </c>
      <c r="G30" s="35">
        <v>0</v>
      </c>
      <c r="H30" s="35">
        <v>0.71690000000000009</v>
      </c>
      <c r="I30" s="35">
        <v>0</v>
      </c>
      <c r="J30" s="35">
        <f t="shared" si="0"/>
        <v>136.91921054665994</v>
      </c>
      <c r="K30" s="35">
        <v>0.54575837973190033</v>
      </c>
    </row>
    <row r="31" spans="1:11" x14ac:dyDescent="0.2">
      <c r="A31" s="19">
        <v>27</v>
      </c>
      <c r="B31" s="21" t="s">
        <v>15</v>
      </c>
      <c r="C31" s="40">
        <v>4.7153269183869</v>
      </c>
      <c r="D31" s="35">
        <v>9.3003744580599998E-2</v>
      </c>
      <c r="E31" s="35">
        <v>2.5401224579600012</v>
      </c>
      <c r="F31" s="35">
        <v>0.25516274412830003</v>
      </c>
      <c r="G31" s="35">
        <v>0</v>
      </c>
      <c r="H31" s="35">
        <v>0.79360000000000008</v>
      </c>
      <c r="I31" s="35">
        <v>0</v>
      </c>
      <c r="J31" s="35">
        <f t="shared" si="0"/>
        <v>8.3972158650558022</v>
      </c>
      <c r="K31" s="35">
        <v>4.8680378709299997E-2</v>
      </c>
    </row>
    <row r="32" spans="1:11" x14ac:dyDescent="0.2">
      <c r="A32" s="19">
        <v>28</v>
      </c>
      <c r="B32" s="21" t="s">
        <v>65</v>
      </c>
      <c r="C32" s="40">
        <v>1.8341942741499997E-2</v>
      </c>
      <c r="D32" s="35">
        <v>1.6709631934000001E-3</v>
      </c>
      <c r="E32" s="35">
        <v>2.222977187088198</v>
      </c>
      <c r="F32" s="35">
        <v>0.43619936390180009</v>
      </c>
      <c r="G32" s="35">
        <v>0</v>
      </c>
      <c r="H32" s="35">
        <v>0</v>
      </c>
      <c r="I32" s="35">
        <v>0</v>
      </c>
      <c r="J32" s="35">
        <f t="shared" si="0"/>
        <v>2.679189456924898</v>
      </c>
      <c r="K32" s="35">
        <v>2.78168549029E-2</v>
      </c>
    </row>
    <row r="33" spans="1:11" x14ac:dyDescent="0.2">
      <c r="A33" s="19">
        <v>29</v>
      </c>
      <c r="B33" s="21" t="s">
        <v>66</v>
      </c>
      <c r="C33" s="40">
        <v>35.102908753255093</v>
      </c>
      <c r="D33" s="35">
        <v>4.3514763333470006</v>
      </c>
      <c r="E33" s="35">
        <v>33.422601261119233</v>
      </c>
      <c r="F33" s="35">
        <v>6.4554758511941994</v>
      </c>
      <c r="G33" s="35">
        <v>0</v>
      </c>
      <c r="H33" s="35">
        <v>0.2185</v>
      </c>
      <c r="I33" s="35">
        <v>0</v>
      </c>
      <c r="J33" s="35">
        <f t="shared" si="0"/>
        <v>79.550962198915528</v>
      </c>
      <c r="K33" s="35">
        <v>0.63380800031410045</v>
      </c>
    </row>
    <row r="34" spans="1:11" x14ac:dyDescent="0.2">
      <c r="A34" s="19">
        <v>30</v>
      </c>
      <c r="B34" s="21" t="s">
        <v>67</v>
      </c>
      <c r="C34" s="40">
        <v>7.0012326589612019</v>
      </c>
      <c r="D34" s="35">
        <v>3.1592254891556011</v>
      </c>
      <c r="E34" s="35">
        <v>67.055091855717762</v>
      </c>
      <c r="F34" s="35">
        <v>9.5773108559448978</v>
      </c>
      <c r="G34" s="35">
        <v>0</v>
      </c>
      <c r="H34" s="35">
        <v>0.88170000000000015</v>
      </c>
      <c r="I34" s="35">
        <v>0</v>
      </c>
      <c r="J34" s="35">
        <f t="shared" si="0"/>
        <v>87.674560859779461</v>
      </c>
      <c r="K34" s="35">
        <v>0.9831658482750002</v>
      </c>
    </row>
    <row r="35" spans="1:11" x14ac:dyDescent="0.2">
      <c r="A35" s="19">
        <v>31</v>
      </c>
      <c r="B35" s="20" t="s">
        <v>68</v>
      </c>
      <c r="C35" s="40">
        <v>0.32249884435479997</v>
      </c>
      <c r="D35" s="35">
        <v>0.30009149858059997</v>
      </c>
      <c r="E35" s="35">
        <v>0.77450097286569974</v>
      </c>
      <c r="F35" s="35">
        <v>0.1743797889024</v>
      </c>
      <c r="G35" s="35">
        <v>0</v>
      </c>
      <c r="H35" s="35">
        <v>0</v>
      </c>
      <c r="I35" s="35">
        <v>0</v>
      </c>
      <c r="J35" s="35">
        <f t="shared" si="0"/>
        <v>1.5714711047034995</v>
      </c>
      <c r="K35" s="35">
        <v>4.6202162128400004E-2</v>
      </c>
    </row>
    <row r="36" spans="1:11" x14ac:dyDescent="0.2">
      <c r="A36" s="19">
        <v>32</v>
      </c>
      <c r="B36" s="21" t="s">
        <v>69</v>
      </c>
      <c r="C36" s="40">
        <v>219.50647434873358</v>
      </c>
      <c r="D36" s="35">
        <v>12.4739503146962</v>
      </c>
      <c r="E36" s="35">
        <v>99.518060091531609</v>
      </c>
      <c r="F36" s="35">
        <v>18.411293049920975</v>
      </c>
      <c r="G36" s="35">
        <v>0</v>
      </c>
      <c r="H36" s="35">
        <v>1.8589</v>
      </c>
      <c r="I36" s="35">
        <v>0</v>
      </c>
      <c r="J36" s="35">
        <f t="shared" si="0"/>
        <v>351.76867780488237</v>
      </c>
      <c r="K36" s="35">
        <v>1.7379617918561958</v>
      </c>
    </row>
    <row r="37" spans="1:11" x14ac:dyDescent="0.2">
      <c r="A37" s="19">
        <v>33</v>
      </c>
      <c r="B37" s="21" t="s">
        <v>114</v>
      </c>
      <c r="C37" s="40">
        <v>124.48447984290456</v>
      </c>
      <c r="D37" s="35">
        <v>9.9450848421105977</v>
      </c>
      <c r="E37" s="35">
        <v>112.24598697593942</v>
      </c>
      <c r="F37" s="35">
        <v>14.482851001529431</v>
      </c>
      <c r="G37" s="40">
        <v>0</v>
      </c>
      <c r="H37" s="35">
        <v>0.67370000000000008</v>
      </c>
      <c r="I37" s="40">
        <v>0</v>
      </c>
      <c r="J37" s="35">
        <f t="shared" si="0"/>
        <v>261.83210266248398</v>
      </c>
      <c r="K37" s="35">
        <v>1.2861522350089976</v>
      </c>
    </row>
    <row r="38" spans="1:11" x14ac:dyDescent="0.2">
      <c r="A38" s="19">
        <v>34</v>
      </c>
      <c r="B38" s="21" t="s">
        <v>70</v>
      </c>
      <c r="C38" s="40">
        <v>0.17593280325790001</v>
      </c>
      <c r="D38" s="35">
        <v>0.1014650534191</v>
      </c>
      <c r="E38" s="35">
        <v>3.8735743271417022</v>
      </c>
      <c r="F38" s="35">
        <v>2.1233717010598006</v>
      </c>
      <c r="G38" s="35">
        <v>0</v>
      </c>
      <c r="H38" s="35">
        <v>4.2200000000000001E-2</v>
      </c>
      <c r="I38" s="35">
        <v>0</v>
      </c>
      <c r="J38" s="35">
        <f t="shared" si="0"/>
        <v>6.3165438848785032</v>
      </c>
      <c r="K38" s="35">
        <v>1.14023531612E-2</v>
      </c>
    </row>
    <row r="39" spans="1:11" x14ac:dyDescent="0.2">
      <c r="A39" s="19">
        <v>35</v>
      </c>
      <c r="B39" s="21" t="s">
        <v>71</v>
      </c>
      <c r="C39" s="40">
        <v>168.35905345237842</v>
      </c>
      <c r="D39" s="35">
        <v>48.562248404261595</v>
      </c>
      <c r="E39" s="35">
        <v>227.48294950724568</v>
      </c>
      <c r="F39" s="35">
        <v>50.283859952071928</v>
      </c>
      <c r="G39" s="35">
        <v>0</v>
      </c>
      <c r="H39" s="35">
        <v>1.2014</v>
      </c>
      <c r="I39" s="35">
        <v>0</v>
      </c>
      <c r="J39" s="35">
        <f t="shared" si="0"/>
        <v>495.88951131595758</v>
      </c>
      <c r="K39" s="35">
        <v>1.6011723190597014</v>
      </c>
    </row>
    <row r="40" spans="1:11" x14ac:dyDescent="0.2">
      <c r="A40" s="19">
        <v>36</v>
      </c>
      <c r="B40" s="21" t="s">
        <v>72</v>
      </c>
      <c r="C40" s="40">
        <v>23.692876857515401</v>
      </c>
      <c r="D40" s="35">
        <v>1.7885516748369998</v>
      </c>
      <c r="E40" s="35">
        <v>13.542732536700893</v>
      </c>
      <c r="F40" s="35">
        <v>1.8682924004118002</v>
      </c>
      <c r="G40" s="35">
        <v>0</v>
      </c>
      <c r="H40" s="35">
        <v>0</v>
      </c>
      <c r="I40" s="35">
        <v>0</v>
      </c>
      <c r="J40" s="35">
        <f t="shared" si="0"/>
        <v>40.892453469465096</v>
      </c>
      <c r="K40" s="35">
        <v>0.27346657186610024</v>
      </c>
    </row>
    <row r="41" spans="1:11" x14ac:dyDescent="0.2">
      <c r="A41" s="19">
        <v>37</v>
      </c>
      <c r="B41" s="21" t="s">
        <v>73</v>
      </c>
      <c r="C41" s="40">
        <v>102.76671151740901</v>
      </c>
      <c r="D41" s="35">
        <v>35.822227877685314</v>
      </c>
      <c r="E41" s="35">
        <v>143.43808873968592</v>
      </c>
      <c r="F41" s="35">
        <v>34.139817598351904</v>
      </c>
      <c r="G41" s="35">
        <v>0</v>
      </c>
      <c r="H41" s="35">
        <v>3.4750000000000001</v>
      </c>
      <c r="I41" s="35">
        <v>0</v>
      </c>
      <c r="J41" s="35">
        <f t="shared" si="0"/>
        <v>319.64184573313219</v>
      </c>
      <c r="K41" s="35">
        <v>2.9130944479973993</v>
      </c>
    </row>
    <row r="42" spans="1:11" ht="15" x14ac:dyDescent="0.2">
      <c r="A42" s="22" t="s">
        <v>11</v>
      </c>
      <c r="B42" s="4"/>
      <c r="C42" s="46">
        <f t="shared" ref="C42:K42" si="1">SUM(C5:C41)</f>
        <v>5303.8721020403837</v>
      </c>
      <c r="D42" s="35">
        <f>SUM(D5:D41)</f>
        <v>603.01909850806555</v>
      </c>
      <c r="E42" s="35">
        <f t="shared" si="1"/>
        <v>2724.7135615106863</v>
      </c>
      <c r="F42" s="35">
        <f>SUM(F5:F41)</f>
        <v>443.41140442463626</v>
      </c>
      <c r="G42" s="45">
        <f t="shared" si="1"/>
        <v>0</v>
      </c>
      <c r="H42" s="45">
        <f t="shared" si="1"/>
        <v>61.351560104951396</v>
      </c>
      <c r="I42" s="45">
        <f t="shared" si="1"/>
        <v>0</v>
      </c>
      <c r="J42" s="45">
        <f t="shared" si="1"/>
        <v>9136.3677265887236</v>
      </c>
      <c r="K42" s="35">
        <f t="shared" si="1"/>
        <v>31.121106559210094</v>
      </c>
    </row>
    <row r="43" spans="1:11" x14ac:dyDescent="0.2">
      <c r="A43" t="s">
        <v>89</v>
      </c>
    </row>
    <row r="45" spans="1:11" s="52" customFormat="1" x14ac:dyDescent="0.2"/>
    <row r="46" spans="1:11" s="52" customFormat="1" x14ac:dyDescent="0.2"/>
    <row r="47" spans="1:11" s="52" customFormat="1" x14ac:dyDescent="0.2"/>
    <row r="48" spans="1:11" x14ac:dyDescent="0.2">
      <c r="H48" s="52"/>
    </row>
    <row r="49" spans="8:8" x14ac:dyDescent="0.2">
      <c r="H49" s="52"/>
    </row>
  </sheetData>
  <mergeCells count="2">
    <mergeCell ref="A2:K2"/>
    <mergeCell ref="A3:K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Lloyd Serrao</cp:lastModifiedBy>
  <cp:lastPrinted>2014-03-24T10:58:12Z</cp:lastPrinted>
  <dcterms:created xsi:type="dcterms:W3CDTF">2014-01-06T04:43:23Z</dcterms:created>
  <dcterms:modified xsi:type="dcterms:W3CDTF">2018-09-07T11:10:12Z</dcterms:modified>
</cp:coreProperties>
</file>